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Рейтинг" sheetId="1" r:id="rId1"/>
    <sheet name="Система баллов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Mario</author>
  </authors>
  <commentList>
    <comment ref="C27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не предоставили документов</t>
        </r>
      </text>
    </comment>
    <comment ref="C28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не предоставили документов</t>
        </r>
      </text>
    </comment>
    <comment ref="C29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не предоставили документов</t>
        </r>
      </text>
    </comment>
    <comment ref="C30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не предоставили документов</t>
        </r>
      </text>
    </comment>
    <comment ref="C3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не предоставили документов</t>
        </r>
      </text>
    </comment>
    <comment ref="C32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не предоставили документов</t>
        </r>
      </text>
    </comment>
    <comment ref="C33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не предоставили документов</t>
        </r>
      </text>
    </comment>
  </commentList>
</comments>
</file>

<file path=xl/sharedStrings.xml><?xml version="1.0" encoding="utf-8"?>
<sst xmlns="http://schemas.openxmlformats.org/spreadsheetml/2006/main" count="164" uniqueCount="139">
  <si>
    <t>Наименованеие проектов коттеджных посёлков</t>
  </si>
  <si>
    <t>вид владения</t>
  </si>
  <si>
    <t>правовой статус земельного участка</t>
  </si>
  <si>
    <t>вес пареметра 35%</t>
  </si>
  <si>
    <t>параметры</t>
  </si>
  <si>
    <t>категория земельного участка</t>
  </si>
  <si>
    <t>разрешенное использование земельного участка</t>
  </si>
  <si>
    <t>водоснабжение</t>
  </si>
  <si>
    <t>газоснабжение</t>
  </si>
  <si>
    <t>электроснабжение</t>
  </si>
  <si>
    <t>канализация</t>
  </si>
  <si>
    <t>внутриквартальные дороги</t>
  </si>
  <si>
    <t>общий бал</t>
  </si>
  <si>
    <t>инженерные коммуникации</t>
  </si>
  <si>
    <t>вес параметра 35%</t>
  </si>
  <si>
    <t>удаленность от делового центра города</t>
  </si>
  <si>
    <t>дорога до коттеджного посёлка</t>
  </si>
  <si>
    <t>транспортное сообщение (общественный транспорт)</t>
  </si>
  <si>
    <t>удаленность от естественных, природных зон отдыха</t>
  </si>
  <si>
    <t>удаленность от торговых точек продуктовыми и промышленными товарами</t>
  </si>
  <si>
    <t>сервисное обслуживание посёлков</t>
  </si>
  <si>
    <t>возможность медицинского обслуживания</t>
  </si>
  <si>
    <t>удаленность от дошклных учреждений и школ</t>
  </si>
  <si>
    <t>безопасность</t>
  </si>
  <si>
    <r>
      <t xml:space="preserve">инфраструктура и сервисное обслуживание </t>
    </r>
    <r>
      <rPr>
        <b/>
        <sz val="11"/>
        <color indexed="8"/>
        <rFont val="Calibri"/>
        <family val="2"/>
      </rPr>
      <t>(</t>
    </r>
    <r>
      <rPr>
        <sz val="11"/>
        <color theme="1"/>
        <rFont val="Calibri"/>
        <family val="2"/>
      </rPr>
      <t>показатель комфорности проживания</t>
    </r>
    <r>
      <rPr>
        <b/>
        <sz val="11"/>
        <color indexed="8"/>
        <rFont val="Calibri"/>
        <family val="2"/>
      </rPr>
      <t>)</t>
    </r>
  </si>
  <si>
    <t>вес параметра 30%</t>
  </si>
  <si>
    <t>итоговый бал</t>
  </si>
  <si>
    <t>стоимость в рублях за сотку</t>
  </si>
  <si>
    <t>№ пп</t>
  </si>
  <si>
    <t>баллы</t>
  </si>
  <si>
    <t>собственность</t>
  </si>
  <si>
    <t>аренда до года</t>
  </si>
  <si>
    <t>аренда на 49 лет</t>
  </si>
  <si>
    <t>аренда на период больше года</t>
  </si>
  <si>
    <t>членство в обществе (общество собственник)</t>
  </si>
  <si>
    <t>членство в обществе (общество арендатор)</t>
  </si>
  <si>
    <t>земли населенных пунктов</t>
  </si>
  <si>
    <t>земли сельскохозяйственного назначения</t>
  </si>
  <si>
    <t>земли промышленности, транспорта, радиовещания…</t>
  </si>
  <si>
    <t>Земли особоохраняемых территорий и объектов</t>
  </si>
  <si>
    <t>Земли лесного фонда</t>
  </si>
  <si>
    <t>Земли водного фонда</t>
  </si>
  <si>
    <t>Земли запаса</t>
  </si>
  <si>
    <t>ИЖС</t>
  </si>
  <si>
    <t>Правовая ситуация</t>
  </si>
  <si>
    <t>Вид владения</t>
  </si>
  <si>
    <t>Вид категории</t>
  </si>
  <si>
    <t>Вид назначения (разрешенного использования)</t>
  </si>
  <si>
    <t>для ведения подсобного личного хозяйства</t>
  </si>
  <si>
    <t>дачного строительства</t>
  </si>
  <si>
    <t>для садоводства и огородничества</t>
  </si>
  <si>
    <t>Инженерные коммуникации</t>
  </si>
  <si>
    <t>Электроснабжение</t>
  </si>
  <si>
    <t>более 10квт</t>
  </si>
  <si>
    <t>от 5 до 10кВт</t>
  </si>
  <si>
    <t>до 5 кВт</t>
  </si>
  <si>
    <t>планируется</t>
  </si>
  <si>
    <t>есть ТУ и проект</t>
  </si>
  <si>
    <t>есть</t>
  </si>
  <si>
    <t>есть Ту и проект</t>
  </si>
  <si>
    <t>нет</t>
  </si>
  <si>
    <t>Водоснабжение</t>
  </si>
  <si>
    <t xml:space="preserve">магистр.труба/скважина общая - не разведена </t>
  </si>
  <si>
    <t>есть центральное/ общая скважина - разведена</t>
  </si>
  <si>
    <t>автономное</t>
  </si>
  <si>
    <t>есть ТУ и проект центрального вод.</t>
  </si>
  <si>
    <t xml:space="preserve"> центральная - разведена</t>
  </si>
  <si>
    <t xml:space="preserve">есть центральная - не разведена </t>
  </si>
  <si>
    <t>есть ТУ и проект центральной канал.</t>
  </si>
  <si>
    <t>есть асфальт/бетон</t>
  </si>
  <si>
    <t>гравий</t>
  </si>
  <si>
    <t>грунт</t>
  </si>
  <si>
    <t>наличие тротуаров Кт</t>
  </si>
  <si>
    <t>ширина дороги равно или больше 3м Кд</t>
  </si>
  <si>
    <t>ширина дороги менее 3м Кд*</t>
  </si>
  <si>
    <t>Внутриквартальные дороги</t>
  </si>
  <si>
    <t>магистр.линия заведена на тер.поселка</t>
  </si>
  <si>
    <t>Газоснабжениие</t>
  </si>
  <si>
    <t>Фермерское хозяйство КФХ</t>
  </si>
  <si>
    <t>Иные</t>
  </si>
  <si>
    <t>Система оценок и коэффициентов</t>
  </si>
  <si>
    <t>линия заведена на тер.поселка, но не разведена</t>
  </si>
  <si>
    <t>+5</t>
  </si>
  <si>
    <t>+6</t>
  </si>
  <si>
    <t>7</t>
  </si>
  <si>
    <t>8</t>
  </si>
  <si>
    <r>
      <t xml:space="preserve">Инфраструктура и сервисное обслуживание </t>
    </r>
    <r>
      <rPr>
        <b/>
        <sz val="11"/>
        <color indexed="8"/>
        <rFont val="Calibri"/>
        <family val="2"/>
      </rPr>
      <t>(</t>
    </r>
    <r>
      <rPr>
        <sz val="11"/>
        <color theme="1"/>
        <rFont val="Calibri"/>
        <family val="2"/>
      </rPr>
      <t>показатель комфорности проживания</t>
    </r>
    <r>
      <rPr>
        <b/>
        <sz val="11"/>
        <color indexed="8"/>
        <rFont val="Calibri"/>
        <family val="2"/>
      </rPr>
      <t>)</t>
    </r>
  </si>
  <si>
    <t>Расстояние "ДО"</t>
  </si>
  <si>
    <t>до 1 км</t>
  </si>
  <si>
    <t>до 3 км</t>
  </si>
  <si>
    <t>до 5 км</t>
  </si>
  <si>
    <t>до 10 км</t>
  </si>
  <si>
    <t>до 20 км</t>
  </si>
  <si>
    <t>до 30 км</t>
  </si>
  <si>
    <t>до 40 км</t>
  </si>
  <si>
    <t>до 50 км</t>
  </si>
  <si>
    <t>Наличие</t>
  </si>
  <si>
    <t>устройство общественных зон</t>
  </si>
  <si>
    <t>промежуточный</t>
  </si>
  <si>
    <t>до 15 км</t>
  </si>
  <si>
    <t>Быстровка</t>
  </si>
  <si>
    <t>Дубрава</t>
  </si>
  <si>
    <t>Жемчужный</t>
  </si>
  <si>
    <t>Жуковский</t>
  </si>
  <si>
    <t>Золотая Долина</t>
  </si>
  <si>
    <t>Индия</t>
  </si>
  <si>
    <t>Кукушкино</t>
  </si>
  <si>
    <t>Коён</t>
  </si>
  <si>
    <t>Зеленая Долина</t>
  </si>
  <si>
    <t>Марусино</t>
  </si>
  <si>
    <t>Междуречье</t>
  </si>
  <si>
    <t>Морской берег</t>
  </si>
  <si>
    <t>Новоалексеевкий</t>
  </si>
  <si>
    <t>Новоозерный</t>
  </si>
  <si>
    <t>Новониколаевский</t>
  </si>
  <si>
    <t>Октябрьский</t>
  </si>
  <si>
    <t>Сады Семирамиды</t>
  </si>
  <si>
    <t>Удачный</t>
  </si>
  <si>
    <t>Тульская Слобода</t>
  </si>
  <si>
    <t>Чистые Луга</t>
  </si>
  <si>
    <t>Чкаловские дачи</t>
  </si>
  <si>
    <t>Эко-городок</t>
  </si>
  <si>
    <t>Green House</t>
  </si>
  <si>
    <t>зоны общего пользования</t>
  </si>
  <si>
    <t>РичКлаб</t>
  </si>
  <si>
    <t>Правовая средневзвешанная</t>
  </si>
  <si>
    <t>№ места</t>
  </si>
  <si>
    <t>Инженерная средневзвешанная</t>
  </si>
  <si>
    <t>Инфраструктура средневзвешанная</t>
  </si>
  <si>
    <t>ИТОГОВЫЙ БАЛ</t>
  </si>
  <si>
    <t>Серебряный бор</t>
  </si>
  <si>
    <t>Академический</t>
  </si>
  <si>
    <t>Квартал-12</t>
  </si>
  <si>
    <t>*</t>
  </si>
  <si>
    <t>Зеленая Горка</t>
  </si>
  <si>
    <t>Морозово</t>
  </si>
  <si>
    <t>Лазурный</t>
  </si>
  <si>
    <t>Экспертной комиссией вынесен за рамки Рейтинга как завершенный</t>
  </si>
  <si>
    <t>Экспертной комиссией вынесен за рамки Рейтинга как заселенный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</si>
</sst>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center" wrapText="1" shrinkToFit="1"/>
    </xf>
    <xf numFmtId="0" fontId="0" fillId="0" borderId="14" xfId="0" applyBorder="1" applyAlignment="1">
      <alignment horizontal="center" vertical="center" wrapText="1" shrinkToFit="1"/>
    </xf>
    <xf numFmtId="3" fontId="0" fillId="0" borderId="14" xfId="0" applyNumberForma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33" borderId="31" xfId="0" applyFont="1" applyFill="1" applyBorder="1" applyAlignment="1">
      <alignment horizontal="right" vertical="center" wrapText="1" shrinkToFi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3" fontId="0" fillId="0" borderId="14" xfId="0" applyNumberFormat="1" applyFill="1" applyBorder="1" applyAlignment="1">
      <alignment horizontal="center" vertical="center" wrapText="1" shrinkToFit="1"/>
    </xf>
    <xf numFmtId="16" fontId="0" fillId="0" borderId="0" xfId="0" applyNumberFormat="1" applyAlignment="1">
      <alignment horizontal="left"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8" fillId="34" borderId="41" xfId="0" applyFont="1" applyFill="1" applyBorder="1" applyAlignment="1">
      <alignment horizontal="right" vertical="center" wrapText="1" shrinkToFit="1"/>
    </xf>
    <xf numFmtId="0" fontId="8" fillId="35" borderId="34" xfId="0" applyFont="1" applyFill="1" applyBorder="1" applyAlignment="1">
      <alignment/>
    </xf>
    <xf numFmtId="0" fontId="0" fillId="0" borderId="42" xfId="0" applyBorder="1" applyAlignment="1">
      <alignment/>
    </xf>
    <xf numFmtId="0" fontId="7" fillId="33" borderId="14" xfId="0" applyFont="1" applyFill="1" applyBorder="1" applyAlignment="1">
      <alignment horizontal="right" vertical="center" wrapText="1" shrinkToFit="1"/>
    </xf>
    <xf numFmtId="0" fontId="8" fillId="34" borderId="14" xfId="0" applyFont="1" applyFill="1" applyBorder="1" applyAlignment="1">
      <alignment horizontal="right" vertical="center" wrapText="1" shrinkToFit="1"/>
    </xf>
    <xf numFmtId="0" fontId="0" fillId="36" borderId="43" xfId="0" applyFill="1" applyBorder="1" applyAlignment="1">
      <alignment horizontal="center"/>
    </xf>
    <xf numFmtId="0" fontId="0" fillId="36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 wrapText="1" shrinkToFit="1"/>
    </xf>
    <xf numFmtId="0" fontId="8" fillId="36" borderId="3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6" xfId="0" applyFill="1" applyBorder="1" applyAlignment="1">
      <alignment horizontal="left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right" vertical="center" wrapText="1" shrinkToFit="1"/>
    </xf>
    <xf numFmtId="3" fontId="0" fillId="0" borderId="36" xfId="0" applyNumberFormat="1" applyBorder="1" applyAlignment="1">
      <alignment horizontal="center" vertical="center" wrapText="1" shrinkToFit="1"/>
    </xf>
    <xf numFmtId="0" fontId="8" fillId="34" borderId="46" xfId="0" applyFont="1" applyFill="1" applyBorder="1" applyAlignment="1">
      <alignment horizontal="righ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8" fillId="35" borderId="37" xfId="0" applyFont="1" applyFill="1" applyBorder="1" applyAlignment="1">
      <alignment/>
    </xf>
    <xf numFmtId="0" fontId="6" fillId="0" borderId="0" xfId="0" applyFont="1" applyAlignment="1">
      <alignment/>
    </xf>
    <xf numFmtId="0" fontId="11" fillId="0" borderId="4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3" fontId="11" fillId="0" borderId="14" xfId="0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wrapText="1" shrinkToFit="1"/>
    </xf>
    <xf numFmtId="49" fontId="10" fillId="0" borderId="17" xfId="0" applyNumberFormat="1" applyFont="1" applyBorder="1" applyAlignment="1">
      <alignment horizontal="center" vertical="center" textRotation="90" shrinkToFit="1"/>
    </xf>
    <xf numFmtId="49" fontId="10" fillId="0" borderId="48" xfId="0" applyNumberFormat="1" applyFont="1" applyBorder="1" applyAlignment="1">
      <alignment horizontal="center" vertical="center" textRotation="90" shrinkToFit="1"/>
    </xf>
    <xf numFmtId="49" fontId="10" fillId="0" borderId="49" xfId="0" applyNumberFormat="1" applyFont="1" applyBorder="1" applyAlignment="1">
      <alignment horizontal="center" vertical="center" textRotation="90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50" xfId="0" applyFont="1" applyBorder="1" applyAlignment="1">
      <alignment horizontal="center" vertical="center" wrapText="1" shrinkToFit="1"/>
    </xf>
    <xf numFmtId="0" fontId="9" fillId="0" borderId="51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53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0" fillId="0" borderId="55" xfId="0" applyBorder="1" applyAlignment="1">
      <alignment horizontal="right" vertical="center" wrapText="1" shrinkToFit="1"/>
    </xf>
    <xf numFmtId="0" fontId="0" fillId="0" borderId="56" xfId="0" applyBorder="1" applyAlignment="1">
      <alignment horizontal="right" vertical="center" wrapText="1" shrinkToFit="1"/>
    </xf>
    <xf numFmtId="0" fontId="0" fillId="0" borderId="57" xfId="0" applyBorder="1" applyAlignment="1">
      <alignment horizontal="right" vertical="center" wrapText="1" shrinkToFit="1"/>
    </xf>
    <xf numFmtId="0" fontId="0" fillId="0" borderId="2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 shrinkToFit="1"/>
    </xf>
    <xf numFmtId="0" fontId="0" fillId="0" borderId="64" xfId="0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 shrinkToFit="1"/>
    </xf>
    <xf numFmtId="0" fontId="2" fillId="0" borderId="6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 wrapText="1" shrinkToFit="1"/>
    </xf>
    <xf numFmtId="0" fontId="3" fillId="0" borderId="36" xfId="0" applyFont="1" applyBorder="1" applyAlignment="1">
      <alignment horizontal="left" vertical="center" wrapText="1" shrinkToFit="1"/>
    </xf>
    <xf numFmtId="0" fontId="3" fillId="0" borderId="68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 wrapText="1" shrinkToFit="1"/>
    </xf>
    <xf numFmtId="0" fontId="0" fillId="0" borderId="69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5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40" sqref="F40"/>
    </sheetView>
  </sheetViews>
  <sheetFormatPr defaultColWidth="9.140625" defaultRowHeight="15"/>
  <cols>
    <col min="2" max="2" width="5.8515625" style="0" bestFit="1" customWidth="1"/>
    <col min="3" max="3" width="19.00390625" style="1" customWidth="1"/>
    <col min="4" max="4" width="11.421875" style="1" bestFit="1" customWidth="1"/>
    <col min="5" max="5" width="10.00390625" style="1" bestFit="1" customWidth="1"/>
    <col min="6" max="6" width="10.421875" style="1" customWidth="1"/>
    <col min="7" max="7" width="7.57421875" style="1" customWidth="1"/>
    <col min="8" max="8" width="9.28125" style="1" customWidth="1"/>
    <col min="9" max="9" width="10.421875" style="1" customWidth="1"/>
    <col min="10" max="10" width="10.8515625" style="1" customWidth="1"/>
    <col min="11" max="11" width="10.57421875" style="1" customWidth="1"/>
    <col min="12" max="12" width="10.421875" style="1" customWidth="1"/>
    <col min="13" max="13" width="7.57421875" style="1" customWidth="1"/>
    <col min="14" max="14" width="10.421875" style="1" customWidth="1"/>
    <col min="15" max="15" width="10.140625" style="1" customWidth="1"/>
    <col min="16" max="16" width="10.7109375" style="1" customWidth="1"/>
    <col min="17" max="17" width="10.28125" style="1" customWidth="1"/>
    <col min="18" max="18" width="10.7109375" style="1" customWidth="1"/>
    <col min="19" max="19" width="10.140625" style="1" customWidth="1"/>
    <col min="20" max="20" width="10.7109375" style="1" customWidth="1"/>
    <col min="21" max="21" width="10.421875" style="1" customWidth="1"/>
    <col min="22" max="22" width="8.140625" style="1" customWidth="1"/>
    <col min="23" max="24" width="7.421875" style="1" customWidth="1"/>
    <col min="25" max="25" width="10.8515625" style="1" customWidth="1"/>
    <col min="26" max="28" width="9.140625" style="1" customWidth="1"/>
  </cols>
  <sheetData>
    <row r="1" spans="4:12" ht="24.75" thickBot="1">
      <c r="D1" s="5" t="s">
        <v>1</v>
      </c>
      <c r="J1" s="54">
        <v>40179</v>
      </c>
      <c r="K1" s="55"/>
      <c r="L1" s="55"/>
    </row>
    <row r="2" ht="3.75" customHeight="1" thickBot="1" thickTop="1"/>
    <row r="3" spans="1:30" ht="30.75" customHeight="1" thickTop="1">
      <c r="A3" s="106" t="s">
        <v>126</v>
      </c>
      <c r="B3" s="109" t="s">
        <v>28</v>
      </c>
      <c r="C3" s="112" t="s">
        <v>4</v>
      </c>
      <c r="D3" s="103" t="s">
        <v>3</v>
      </c>
      <c r="E3" s="104"/>
      <c r="F3" s="104"/>
      <c r="G3" s="105"/>
      <c r="H3" s="103" t="s">
        <v>14</v>
      </c>
      <c r="I3" s="104"/>
      <c r="J3" s="104"/>
      <c r="K3" s="104"/>
      <c r="L3" s="104"/>
      <c r="M3" s="105"/>
      <c r="N3" s="103" t="s">
        <v>25</v>
      </c>
      <c r="O3" s="104"/>
      <c r="P3" s="104"/>
      <c r="Q3" s="104"/>
      <c r="R3" s="104"/>
      <c r="S3" s="104"/>
      <c r="T3" s="104"/>
      <c r="U3" s="104"/>
      <c r="V3" s="104"/>
      <c r="W3" s="104"/>
      <c r="X3" s="105"/>
      <c r="Y3" s="90" t="s">
        <v>27</v>
      </c>
      <c r="Z3" s="93" t="s">
        <v>26</v>
      </c>
      <c r="AA3" s="96" t="s">
        <v>125</v>
      </c>
      <c r="AB3" s="84" t="s">
        <v>127</v>
      </c>
      <c r="AC3" s="84" t="s">
        <v>128</v>
      </c>
      <c r="AD3" s="87" t="s">
        <v>129</v>
      </c>
    </row>
    <row r="4" spans="1:30" ht="18.75" customHeight="1">
      <c r="A4" s="107"/>
      <c r="B4" s="110"/>
      <c r="C4" s="113"/>
      <c r="D4" s="101" t="s">
        <v>2</v>
      </c>
      <c r="E4" s="102"/>
      <c r="F4" s="102"/>
      <c r="G4" s="99" t="s">
        <v>12</v>
      </c>
      <c r="H4" s="101" t="s">
        <v>13</v>
      </c>
      <c r="I4" s="102"/>
      <c r="J4" s="102"/>
      <c r="K4" s="102"/>
      <c r="L4" s="102"/>
      <c r="M4" s="99" t="s">
        <v>12</v>
      </c>
      <c r="N4" s="101" t="s">
        <v>24</v>
      </c>
      <c r="O4" s="102"/>
      <c r="P4" s="102"/>
      <c r="Q4" s="102"/>
      <c r="R4" s="102"/>
      <c r="S4" s="102"/>
      <c r="T4" s="102"/>
      <c r="U4" s="102"/>
      <c r="V4" s="102"/>
      <c r="W4" s="102"/>
      <c r="X4" s="99" t="s">
        <v>12</v>
      </c>
      <c r="Y4" s="91"/>
      <c r="Z4" s="94"/>
      <c r="AA4" s="97"/>
      <c r="AB4" s="85"/>
      <c r="AC4" s="85"/>
      <c r="AD4" s="88"/>
    </row>
    <row r="5" spans="1:30" s="3" customFormat="1" ht="82.5" customHeight="1" thickBot="1">
      <c r="A5" s="108"/>
      <c r="B5" s="111"/>
      <c r="C5" s="4" t="s">
        <v>0</v>
      </c>
      <c r="D5" s="5" t="s">
        <v>1</v>
      </c>
      <c r="E5" s="6" t="s">
        <v>5</v>
      </c>
      <c r="F5" s="6" t="s">
        <v>6</v>
      </c>
      <c r="G5" s="100"/>
      <c r="H5" s="5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100"/>
      <c r="N5" s="5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123</v>
      </c>
      <c r="X5" s="100"/>
      <c r="Y5" s="92"/>
      <c r="Z5" s="95"/>
      <c r="AA5" s="98"/>
      <c r="AB5" s="86"/>
      <c r="AC5" s="86"/>
      <c r="AD5" s="89"/>
    </row>
    <row r="6" spans="1:30" s="3" customFormat="1" ht="18.75">
      <c r="A6" s="61"/>
      <c r="B6" s="62">
        <v>1</v>
      </c>
      <c r="C6" s="63">
        <v>1</v>
      </c>
      <c r="D6" s="63">
        <v>1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3">
        <v>1</v>
      </c>
      <c r="K6" s="63">
        <v>1</v>
      </c>
      <c r="L6" s="63">
        <v>1</v>
      </c>
      <c r="M6" s="63">
        <v>1</v>
      </c>
      <c r="N6" s="63">
        <v>1</v>
      </c>
      <c r="O6" s="63">
        <v>1</v>
      </c>
      <c r="P6" s="63">
        <v>1</v>
      </c>
      <c r="Q6" s="63">
        <v>1</v>
      </c>
      <c r="R6" s="63">
        <v>1</v>
      </c>
      <c r="S6" s="63">
        <v>1</v>
      </c>
      <c r="T6" s="63">
        <v>1</v>
      </c>
      <c r="U6" s="63">
        <v>1</v>
      </c>
      <c r="V6" s="63">
        <v>1</v>
      </c>
      <c r="W6" s="63">
        <v>1</v>
      </c>
      <c r="X6" s="63">
        <v>1</v>
      </c>
      <c r="Y6" s="63">
        <v>1</v>
      </c>
      <c r="Z6" s="63">
        <v>1</v>
      </c>
      <c r="AA6" s="64">
        <v>1</v>
      </c>
      <c r="AB6" s="64">
        <v>1</v>
      </c>
      <c r="AC6" s="64">
        <v>1</v>
      </c>
      <c r="AD6" s="65">
        <v>1</v>
      </c>
    </row>
    <row r="7" spans="1:30" ht="30">
      <c r="A7" s="58">
        <v>1</v>
      </c>
      <c r="B7" s="37">
        <v>8</v>
      </c>
      <c r="C7" s="51" t="s">
        <v>104</v>
      </c>
      <c r="D7" s="9">
        <v>10</v>
      </c>
      <c r="E7" s="9">
        <v>10</v>
      </c>
      <c r="F7" s="9">
        <v>10</v>
      </c>
      <c r="G7" s="59">
        <f aca="true" t="shared" si="0" ref="G7:G33">SUM(D7:F7)</f>
        <v>30</v>
      </c>
      <c r="H7" s="9">
        <v>10</v>
      </c>
      <c r="I7" s="9">
        <v>10</v>
      </c>
      <c r="J7" s="9">
        <v>10</v>
      </c>
      <c r="K7" s="9">
        <v>6</v>
      </c>
      <c r="L7" s="9">
        <v>11</v>
      </c>
      <c r="M7" s="59">
        <f aca="true" t="shared" si="1" ref="M7:M33">SUM(H7:L7)</f>
        <v>47</v>
      </c>
      <c r="N7" s="9">
        <v>8</v>
      </c>
      <c r="O7" s="9">
        <v>10</v>
      </c>
      <c r="P7" s="9">
        <v>10</v>
      </c>
      <c r="Q7" s="9">
        <v>10</v>
      </c>
      <c r="R7" s="9">
        <v>10</v>
      </c>
      <c r="S7" s="9">
        <v>10</v>
      </c>
      <c r="T7" s="9">
        <v>8</v>
      </c>
      <c r="U7" s="9">
        <v>8</v>
      </c>
      <c r="V7" s="9">
        <v>10</v>
      </c>
      <c r="W7" s="9">
        <v>5</v>
      </c>
      <c r="X7" s="59">
        <f aca="true" t="shared" si="2" ref="X7:X33">SUM(N7:W7)</f>
        <v>89</v>
      </c>
      <c r="Y7" s="10">
        <v>0</v>
      </c>
      <c r="Z7" s="60">
        <f aca="true" t="shared" si="3" ref="Z7:Z33">X7+M7+G7</f>
        <v>166</v>
      </c>
      <c r="AA7" s="8">
        <f aca="true" t="shared" si="4" ref="AA7:AA33">(G7/3)*0.35</f>
        <v>3.5</v>
      </c>
      <c r="AB7" s="8">
        <f aca="true" t="shared" si="5" ref="AB7:AB33">(M7/5)*0.35</f>
        <v>3.29</v>
      </c>
      <c r="AC7" s="38">
        <f aca="true" t="shared" si="6" ref="AC7:AC33">(X7/10)*0.3</f>
        <v>2.67</v>
      </c>
      <c r="AD7" s="57">
        <f aca="true" t="shared" si="7" ref="AD7:AD33">SUM(AA7:AC7)*100</f>
        <v>946.0000000000001</v>
      </c>
    </row>
    <row r="8" spans="1:47" ht="30">
      <c r="A8" s="58">
        <v>2</v>
      </c>
      <c r="B8" s="7">
        <v>23</v>
      </c>
      <c r="C8" s="51" t="s">
        <v>130</v>
      </c>
      <c r="D8" s="9">
        <v>10</v>
      </c>
      <c r="E8" s="9">
        <v>10</v>
      </c>
      <c r="F8" s="9">
        <v>7</v>
      </c>
      <c r="G8" s="49">
        <f t="shared" si="0"/>
        <v>27</v>
      </c>
      <c r="H8" s="9">
        <v>10</v>
      </c>
      <c r="I8" s="9">
        <v>8</v>
      </c>
      <c r="J8" s="9">
        <v>10</v>
      </c>
      <c r="K8" s="9">
        <v>10</v>
      </c>
      <c r="L8" s="9">
        <v>10.89</v>
      </c>
      <c r="M8" s="49">
        <f t="shared" si="1"/>
        <v>48.89</v>
      </c>
      <c r="N8" s="9">
        <v>9</v>
      </c>
      <c r="O8" s="9">
        <v>10</v>
      </c>
      <c r="P8" s="9">
        <v>10</v>
      </c>
      <c r="Q8" s="9">
        <v>10</v>
      </c>
      <c r="R8" s="9">
        <v>9</v>
      </c>
      <c r="S8" s="9">
        <v>10</v>
      </c>
      <c r="T8" s="9">
        <v>8</v>
      </c>
      <c r="U8" s="9">
        <v>7</v>
      </c>
      <c r="V8" s="9">
        <v>10</v>
      </c>
      <c r="W8" s="9">
        <v>3</v>
      </c>
      <c r="X8" s="49">
        <f t="shared" si="2"/>
        <v>86</v>
      </c>
      <c r="Y8" s="10">
        <v>0</v>
      </c>
      <c r="Z8" s="56">
        <f t="shared" si="3"/>
        <v>161.89</v>
      </c>
      <c r="AA8" s="8">
        <f t="shared" si="4"/>
        <v>3.15</v>
      </c>
      <c r="AB8" s="8">
        <f t="shared" si="5"/>
        <v>3.4223</v>
      </c>
      <c r="AC8" s="38">
        <f t="shared" si="6"/>
        <v>2.5799999999999996</v>
      </c>
      <c r="AD8" s="57">
        <f t="shared" si="7"/>
        <v>915.23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30" ht="18.75">
      <c r="A9" s="58">
        <v>3</v>
      </c>
      <c r="B9" s="7">
        <v>29</v>
      </c>
      <c r="C9" s="51" t="s">
        <v>122</v>
      </c>
      <c r="D9" s="9">
        <v>10</v>
      </c>
      <c r="E9" s="9">
        <v>10</v>
      </c>
      <c r="F9" s="9">
        <v>10</v>
      </c>
      <c r="G9" s="49">
        <f t="shared" si="0"/>
        <v>30</v>
      </c>
      <c r="H9" s="9">
        <v>8</v>
      </c>
      <c r="I9" s="9">
        <v>8</v>
      </c>
      <c r="J9" s="9">
        <v>8</v>
      </c>
      <c r="K9" s="9">
        <v>8</v>
      </c>
      <c r="L9" s="9">
        <v>9.9</v>
      </c>
      <c r="M9" s="49">
        <f t="shared" si="1"/>
        <v>41.9</v>
      </c>
      <c r="N9" s="9">
        <v>10</v>
      </c>
      <c r="O9" s="9">
        <v>10</v>
      </c>
      <c r="P9" s="9">
        <v>10</v>
      </c>
      <c r="Q9" s="9">
        <v>10</v>
      </c>
      <c r="R9" s="9">
        <v>10</v>
      </c>
      <c r="S9" s="9">
        <v>10</v>
      </c>
      <c r="T9" s="9">
        <v>8</v>
      </c>
      <c r="U9" s="9">
        <v>8</v>
      </c>
      <c r="V9" s="9">
        <v>10</v>
      </c>
      <c r="W9" s="9">
        <v>1</v>
      </c>
      <c r="X9" s="49">
        <f t="shared" si="2"/>
        <v>87</v>
      </c>
      <c r="Y9" s="10">
        <v>0</v>
      </c>
      <c r="Z9" s="56">
        <f t="shared" si="3"/>
        <v>158.9</v>
      </c>
      <c r="AA9" s="8">
        <f t="shared" si="4"/>
        <v>3.5</v>
      </c>
      <c r="AB9" s="8">
        <f t="shared" si="5"/>
        <v>2.9329999999999994</v>
      </c>
      <c r="AC9" s="38">
        <f t="shared" si="6"/>
        <v>2.61</v>
      </c>
      <c r="AD9" s="57">
        <f t="shared" si="7"/>
        <v>904.3</v>
      </c>
    </row>
    <row r="10" spans="1:30" ht="18.75">
      <c r="A10" s="58">
        <v>4</v>
      </c>
      <c r="B10" s="7">
        <v>17</v>
      </c>
      <c r="C10" s="51" t="s">
        <v>111</v>
      </c>
      <c r="D10" s="9">
        <v>10</v>
      </c>
      <c r="E10" s="9">
        <v>10</v>
      </c>
      <c r="F10" s="9">
        <v>10</v>
      </c>
      <c r="G10" s="49">
        <f t="shared" si="0"/>
        <v>30</v>
      </c>
      <c r="H10" s="9">
        <v>6</v>
      </c>
      <c r="I10" s="9">
        <v>8</v>
      </c>
      <c r="J10" s="9">
        <v>4</v>
      </c>
      <c r="K10" s="9">
        <v>6</v>
      </c>
      <c r="L10" s="9">
        <v>9.9</v>
      </c>
      <c r="M10" s="49">
        <f t="shared" si="1"/>
        <v>33.9</v>
      </c>
      <c r="N10" s="9">
        <v>8</v>
      </c>
      <c r="O10" s="9">
        <v>10</v>
      </c>
      <c r="P10" s="9">
        <v>10</v>
      </c>
      <c r="Q10" s="9">
        <v>10</v>
      </c>
      <c r="R10" s="9">
        <v>10</v>
      </c>
      <c r="S10" s="9">
        <v>10</v>
      </c>
      <c r="T10" s="9">
        <v>8</v>
      </c>
      <c r="U10" s="9">
        <v>8</v>
      </c>
      <c r="V10" s="9">
        <v>7</v>
      </c>
      <c r="W10" s="9">
        <v>3</v>
      </c>
      <c r="X10" s="49">
        <f t="shared" si="2"/>
        <v>84</v>
      </c>
      <c r="Y10" s="10">
        <v>0</v>
      </c>
      <c r="Z10" s="56">
        <f t="shared" si="3"/>
        <v>147.9</v>
      </c>
      <c r="AA10" s="8">
        <f t="shared" si="4"/>
        <v>3.5</v>
      </c>
      <c r="AB10" s="8">
        <f t="shared" si="5"/>
        <v>2.3729999999999998</v>
      </c>
      <c r="AC10" s="38">
        <f t="shared" si="6"/>
        <v>2.52</v>
      </c>
      <c r="AD10" s="57">
        <f t="shared" si="7"/>
        <v>839.2999999999998</v>
      </c>
    </row>
    <row r="11" spans="1:30" ht="30">
      <c r="A11" s="58">
        <v>5</v>
      </c>
      <c r="B11" s="7">
        <v>7</v>
      </c>
      <c r="C11" s="51" t="s">
        <v>108</v>
      </c>
      <c r="D11" s="9">
        <v>10</v>
      </c>
      <c r="E11" s="9">
        <v>10</v>
      </c>
      <c r="F11" s="9">
        <v>10</v>
      </c>
      <c r="G11" s="49">
        <f t="shared" si="0"/>
        <v>30</v>
      </c>
      <c r="H11" s="9">
        <v>10</v>
      </c>
      <c r="I11" s="9">
        <v>4</v>
      </c>
      <c r="J11" s="9">
        <v>8</v>
      </c>
      <c r="K11" s="9">
        <v>6</v>
      </c>
      <c r="L11" s="9">
        <v>3</v>
      </c>
      <c r="M11" s="49">
        <f t="shared" si="1"/>
        <v>31</v>
      </c>
      <c r="N11" s="9">
        <v>6</v>
      </c>
      <c r="O11" s="9">
        <v>10</v>
      </c>
      <c r="P11" s="9">
        <v>5</v>
      </c>
      <c r="Q11" s="9">
        <v>10</v>
      </c>
      <c r="R11" s="9">
        <v>8</v>
      </c>
      <c r="S11" s="9">
        <v>10</v>
      </c>
      <c r="T11" s="9">
        <v>6</v>
      </c>
      <c r="U11" s="9">
        <v>6</v>
      </c>
      <c r="V11" s="9">
        <v>10</v>
      </c>
      <c r="W11" s="9">
        <v>3</v>
      </c>
      <c r="X11" s="49">
        <f t="shared" si="2"/>
        <v>74</v>
      </c>
      <c r="Y11" s="10">
        <v>0</v>
      </c>
      <c r="Z11" s="56">
        <f t="shared" si="3"/>
        <v>135</v>
      </c>
      <c r="AA11" s="8">
        <f t="shared" si="4"/>
        <v>3.5</v>
      </c>
      <c r="AB11" s="8">
        <f t="shared" si="5"/>
        <v>2.17</v>
      </c>
      <c r="AC11" s="38">
        <f t="shared" si="6"/>
        <v>2.22</v>
      </c>
      <c r="AD11" s="57">
        <f t="shared" si="7"/>
        <v>789</v>
      </c>
    </row>
    <row r="12" spans="1:30" ht="18.75">
      <c r="A12" s="58">
        <v>6</v>
      </c>
      <c r="B12" s="7">
        <v>5</v>
      </c>
      <c r="C12" s="51" t="s">
        <v>103</v>
      </c>
      <c r="D12" s="9">
        <v>10</v>
      </c>
      <c r="E12" s="9">
        <v>10</v>
      </c>
      <c r="F12" s="9">
        <v>10</v>
      </c>
      <c r="G12" s="49">
        <f t="shared" si="0"/>
        <v>30</v>
      </c>
      <c r="H12" s="9">
        <v>4</v>
      </c>
      <c r="I12" s="9">
        <v>4</v>
      </c>
      <c r="J12" s="9">
        <v>2</v>
      </c>
      <c r="K12" s="9">
        <v>6</v>
      </c>
      <c r="L12" s="9">
        <v>9</v>
      </c>
      <c r="M12" s="49">
        <f t="shared" si="1"/>
        <v>25</v>
      </c>
      <c r="N12" s="9">
        <v>10</v>
      </c>
      <c r="O12" s="9">
        <v>10</v>
      </c>
      <c r="P12" s="9">
        <v>10</v>
      </c>
      <c r="Q12" s="9">
        <v>4</v>
      </c>
      <c r="R12" s="9">
        <v>10</v>
      </c>
      <c r="S12" s="9">
        <v>0</v>
      </c>
      <c r="T12" s="9">
        <v>8</v>
      </c>
      <c r="U12" s="9">
        <v>8</v>
      </c>
      <c r="V12" s="9">
        <v>10</v>
      </c>
      <c r="W12" s="9">
        <v>1</v>
      </c>
      <c r="X12" s="49">
        <f t="shared" si="2"/>
        <v>71</v>
      </c>
      <c r="Y12" s="10">
        <v>0</v>
      </c>
      <c r="Z12" s="56">
        <f t="shared" si="3"/>
        <v>126</v>
      </c>
      <c r="AA12" s="8">
        <f t="shared" si="4"/>
        <v>3.5</v>
      </c>
      <c r="AB12" s="8">
        <f t="shared" si="5"/>
        <v>1.75</v>
      </c>
      <c r="AC12" s="38">
        <f t="shared" si="6"/>
        <v>2.13</v>
      </c>
      <c r="AD12" s="57">
        <f t="shared" si="7"/>
        <v>738</v>
      </c>
    </row>
    <row r="13" spans="1:30" ht="30">
      <c r="A13" s="58">
        <v>7</v>
      </c>
      <c r="B13" s="7">
        <v>18</v>
      </c>
      <c r="C13" s="51" t="s">
        <v>112</v>
      </c>
      <c r="D13" s="9">
        <v>8</v>
      </c>
      <c r="E13" s="9">
        <v>10</v>
      </c>
      <c r="F13" s="9">
        <v>10</v>
      </c>
      <c r="G13" s="49">
        <f t="shared" si="0"/>
        <v>28</v>
      </c>
      <c r="H13" s="9">
        <v>10</v>
      </c>
      <c r="I13" s="9">
        <v>10</v>
      </c>
      <c r="J13" s="9">
        <v>8</v>
      </c>
      <c r="K13" s="9">
        <v>6</v>
      </c>
      <c r="L13" s="9">
        <v>3</v>
      </c>
      <c r="M13" s="49">
        <f t="shared" si="1"/>
        <v>37</v>
      </c>
      <c r="N13" s="9">
        <v>6</v>
      </c>
      <c r="O13" s="9">
        <v>10</v>
      </c>
      <c r="P13" s="9">
        <v>3</v>
      </c>
      <c r="Q13" s="9">
        <v>8</v>
      </c>
      <c r="R13" s="9">
        <v>10</v>
      </c>
      <c r="S13" s="9">
        <v>0</v>
      </c>
      <c r="T13" s="9">
        <v>8</v>
      </c>
      <c r="U13" s="9">
        <v>2</v>
      </c>
      <c r="V13" s="9">
        <v>0</v>
      </c>
      <c r="W13" s="9">
        <v>1</v>
      </c>
      <c r="X13" s="49">
        <f t="shared" si="2"/>
        <v>48</v>
      </c>
      <c r="Y13" s="10">
        <v>0</v>
      </c>
      <c r="Z13" s="56">
        <f t="shared" si="3"/>
        <v>113</v>
      </c>
      <c r="AA13" s="8">
        <f t="shared" si="4"/>
        <v>3.2666666666666666</v>
      </c>
      <c r="AB13" s="8">
        <f t="shared" si="5"/>
        <v>2.59</v>
      </c>
      <c r="AC13" s="38">
        <f t="shared" si="6"/>
        <v>1.44</v>
      </c>
      <c r="AD13" s="57">
        <f t="shared" si="7"/>
        <v>729.6666666666667</v>
      </c>
    </row>
    <row r="14" spans="1:30" ht="18.75">
      <c r="A14" s="58">
        <v>8</v>
      </c>
      <c r="B14" s="50">
        <v>30</v>
      </c>
      <c r="C14" s="51" t="s">
        <v>124</v>
      </c>
      <c r="D14" s="9">
        <v>10</v>
      </c>
      <c r="E14" s="9">
        <v>10</v>
      </c>
      <c r="F14" s="9">
        <v>10</v>
      </c>
      <c r="G14" s="49">
        <f t="shared" si="0"/>
        <v>30</v>
      </c>
      <c r="H14" s="9">
        <v>4</v>
      </c>
      <c r="I14" s="9">
        <v>8</v>
      </c>
      <c r="J14" s="9">
        <v>4</v>
      </c>
      <c r="K14" s="9">
        <v>6</v>
      </c>
      <c r="L14" s="9">
        <v>3</v>
      </c>
      <c r="M14" s="49">
        <f t="shared" si="1"/>
        <v>25</v>
      </c>
      <c r="N14" s="9">
        <v>8</v>
      </c>
      <c r="O14" s="9">
        <v>10</v>
      </c>
      <c r="P14" s="9">
        <v>10</v>
      </c>
      <c r="Q14" s="9">
        <v>10</v>
      </c>
      <c r="R14" s="9">
        <v>10</v>
      </c>
      <c r="S14" s="9">
        <v>0</v>
      </c>
      <c r="T14" s="9">
        <v>8</v>
      </c>
      <c r="U14" s="9">
        <v>8</v>
      </c>
      <c r="V14" s="9">
        <v>0</v>
      </c>
      <c r="W14" s="9">
        <v>1</v>
      </c>
      <c r="X14" s="49">
        <f t="shared" si="2"/>
        <v>65</v>
      </c>
      <c r="Y14" s="9">
        <v>0</v>
      </c>
      <c r="Z14" s="56">
        <f t="shared" si="3"/>
        <v>120</v>
      </c>
      <c r="AA14" s="8">
        <f t="shared" si="4"/>
        <v>3.5</v>
      </c>
      <c r="AB14" s="8">
        <f t="shared" si="5"/>
        <v>1.75</v>
      </c>
      <c r="AC14" s="38">
        <f t="shared" si="6"/>
        <v>1.95</v>
      </c>
      <c r="AD14" s="57">
        <f t="shared" si="7"/>
        <v>720</v>
      </c>
    </row>
    <row r="15" spans="1:30" s="83" customFormat="1" ht="30">
      <c r="A15" s="77">
        <v>9</v>
      </c>
      <c r="B15" s="78">
        <v>22</v>
      </c>
      <c r="C15" s="79" t="s">
        <v>116</v>
      </c>
      <c r="D15" s="80">
        <v>10</v>
      </c>
      <c r="E15" s="80">
        <v>8</v>
      </c>
      <c r="F15" s="80">
        <v>9</v>
      </c>
      <c r="G15" s="49">
        <f t="shared" si="0"/>
        <v>27</v>
      </c>
      <c r="H15" s="80">
        <v>4</v>
      </c>
      <c r="I15" s="80">
        <v>4</v>
      </c>
      <c r="J15" s="80">
        <v>8</v>
      </c>
      <c r="K15" s="80">
        <v>6</v>
      </c>
      <c r="L15" s="80">
        <v>9</v>
      </c>
      <c r="M15" s="49">
        <f t="shared" si="1"/>
        <v>31</v>
      </c>
      <c r="N15" s="80">
        <v>8</v>
      </c>
      <c r="O15" s="80">
        <v>10</v>
      </c>
      <c r="P15" s="80">
        <v>1</v>
      </c>
      <c r="Q15" s="80">
        <v>10</v>
      </c>
      <c r="R15" s="80">
        <v>6</v>
      </c>
      <c r="S15" s="80">
        <v>0</v>
      </c>
      <c r="T15" s="80">
        <v>4</v>
      </c>
      <c r="U15" s="80">
        <v>4</v>
      </c>
      <c r="V15" s="80">
        <v>10</v>
      </c>
      <c r="W15" s="80">
        <v>1</v>
      </c>
      <c r="X15" s="49">
        <f t="shared" si="2"/>
        <v>54</v>
      </c>
      <c r="Y15" s="81">
        <v>0</v>
      </c>
      <c r="Z15" s="56">
        <f t="shared" si="3"/>
        <v>112</v>
      </c>
      <c r="AA15" s="79">
        <f t="shared" si="4"/>
        <v>3.15</v>
      </c>
      <c r="AB15" s="79">
        <f t="shared" si="5"/>
        <v>2.17</v>
      </c>
      <c r="AC15" s="82">
        <f t="shared" si="6"/>
        <v>1.62</v>
      </c>
      <c r="AD15" s="57">
        <f t="shared" si="7"/>
        <v>694</v>
      </c>
    </row>
    <row r="16" spans="1:30" ht="18.75">
      <c r="A16" s="58">
        <v>10</v>
      </c>
      <c r="B16" s="7">
        <v>14</v>
      </c>
      <c r="C16" s="51" t="s">
        <v>109</v>
      </c>
      <c r="D16" s="9">
        <v>10</v>
      </c>
      <c r="E16" s="9">
        <v>8</v>
      </c>
      <c r="F16" s="9">
        <v>7</v>
      </c>
      <c r="G16" s="49">
        <f t="shared" si="0"/>
        <v>25</v>
      </c>
      <c r="H16" s="9">
        <v>7</v>
      </c>
      <c r="I16" s="9">
        <v>4</v>
      </c>
      <c r="J16" s="9">
        <v>8</v>
      </c>
      <c r="K16" s="9">
        <v>6</v>
      </c>
      <c r="L16" s="9">
        <v>3</v>
      </c>
      <c r="M16" s="49">
        <f t="shared" si="1"/>
        <v>28</v>
      </c>
      <c r="N16" s="9">
        <v>10</v>
      </c>
      <c r="O16" s="9">
        <v>5</v>
      </c>
      <c r="P16" s="9">
        <v>0</v>
      </c>
      <c r="Q16" s="9">
        <v>6</v>
      </c>
      <c r="R16" s="9">
        <v>9</v>
      </c>
      <c r="S16" s="9">
        <v>10</v>
      </c>
      <c r="T16" s="9">
        <v>7</v>
      </c>
      <c r="U16" s="9">
        <v>7</v>
      </c>
      <c r="V16" s="9">
        <v>10</v>
      </c>
      <c r="W16" s="9">
        <v>1</v>
      </c>
      <c r="X16" s="49">
        <f t="shared" si="2"/>
        <v>65</v>
      </c>
      <c r="Y16" s="10">
        <v>0</v>
      </c>
      <c r="Z16" s="56">
        <f t="shared" si="3"/>
        <v>118</v>
      </c>
      <c r="AA16" s="8">
        <f t="shared" si="4"/>
        <v>2.9166666666666665</v>
      </c>
      <c r="AB16" s="8">
        <f t="shared" si="5"/>
        <v>1.9599999999999997</v>
      </c>
      <c r="AC16" s="38">
        <f t="shared" si="6"/>
        <v>1.95</v>
      </c>
      <c r="AD16" s="57">
        <f t="shared" si="7"/>
        <v>682.6666666666666</v>
      </c>
    </row>
    <row r="17" spans="1:30" ht="30">
      <c r="A17" s="58">
        <v>11</v>
      </c>
      <c r="B17" s="7">
        <v>27</v>
      </c>
      <c r="C17" s="8" t="s">
        <v>120</v>
      </c>
      <c r="D17" s="9">
        <v>10</v>
      </c>
      <c r="E17" s="9">
        <v>1</v>
      </c>
      <c r="F17" s="9">
        <v>4</v>
      </c>
      <c r="G17" s="49">
        <f t="shared" si="0"/>
        <v>15</v>
      </c>
      <c r="H17" s="9">
        <v>4</v>
      </c>
      <c r="I17" s="9">
        <v>4</v>
      </c>
      <c r="J17" s="9">
        <v>9</v>
      </c>
      <c r="K17" s="9">
        <v>2</v>
      </c>
      <c r="L17" s="9">
        <v>10</v>
      </c>
      <c r="M17" s="49">
        <f t="shared" si="1"/>
        <v>29</v>
      </c>
      <c r="N17" s="9">
        <v>10</v>
      </c>
      <c r="O17" s="9">
        <v>10</v>
      </c>
      <c r="P17" s="9">
        <v>10</v>
      </c>
      <c r="Q17" s="9">
        <v>10</v>
      </c>
      <c r="R17" s="9">
        <v>6</v>
      </c>
      <c r="S17" s="9">
        <v>10</v>
      </c>
      <c r="T17" s="9">
        <v>8</v>
      </c>
      <c r="U17" s="9">
        <v>4</v>
      </c>
      <c r="V17" s="9">
        <v>10</v>
      </c>
      <c r="W17" s="9">
        <v>1</v>
      </c>
      <c r="X17" s="49">
        <f t="shared" si="2"/>
        <v>79</v>
      </c>
      <c r="Y17" s="10">
        <v>0</v>
      </c>
      <c r="Z17" s="56">
        <f t="shared" si="3"/>
        <v>123</v>
      </c>
      <c r="AA17" s="8">
        <f t="shared" si="4"/>
        <v>1.75</v>
      </c>
      <c r="AB17" s="8">
        <f t="shared" si="5"/>
        <v>2.03</v>
      </c>
      <c r="AC17" s="38">
        <f t="shared" si="6"/>
        <v>2.37</v>
      </c>
      <c r="AD17" s="57">
        <f t="shared" si="7"/>
        <v>615</v>
      </c>
    </row>
    <row r="18" spans="1:30" ht="18.75">
      <c r="A18" s="58">
        <v>12</v>
      </c>
      <c r="B18" s="7">
        <v>1</v>
      </c>
      <c r="C18" s="8" t="s">
        <v>131</v>
      </c>
      <c r="D18" s="9">
        <v>10</v>
      </c>
      <c r="E18" s="9">
        <v>8</v>
      </c>
      <c r="F18" s="9">
        <v>4</v>
      </c>
      <c r="G18" s="49">
        <f t="shared" si="0"/>
        <v>22</v>
      </c>
      <c r="H18" s="9">
        <v>0</v>
      </c>
      <c r="I18" s="9">
        <v>4</v>
      </c>
      <c r="J18" s="9">
        <v>10</v>
      </c>
      <c r="K18" s="9">
        <v>6</v>
      </c>
      <c r="L18" s="9">
        <v>9</v>
      </c>
      <c r="M18" s="49">
        <f t="shared" si="1"/>
        <v>29</v>
      </c>
      <c r="N18" s="9">
        <v>8</v>
      </c>
      <c r="O18" s="9">
        <v>5</v>
      </c>
      <c r="P18" s="9">
        <v>5</v>
      </c>
      <c r="Q18" s="9">
        <v>8</v>
      </c>
      <c r="R18" s="9">
        <v>8</v>
      </c>
      <c r="S18" s="9">
        <v>0</v>
      </c>
      <c r="T18" s="9">
        <v>6</v>
      </c>
      <c r="U18" s="9">
        <v>6</v>
      </c>
      <c r="V18" s="9">
        <v>0</v>
      </c>
      <c r="W18" s="9">
        <v>1</v>
      </c>
      <c r="X18" s="49">
        <f t="shared" si="2"/>
        <v>47</v>
      </c>
      <c r="Y18" s="9">
        <v>0</v>
      </c>
      <c r="Z18" s="56">
        <f t="shared" si="3"/>
        <v>98</v>
      </c>
      <c r="AA18" s="8">
        <f t="shared" si="4"/>
        <v>2.5666666666666664</v>
      </c>
      <c r="AB18" s="8">
        <f t="shared" si="5"/>
        <v>2.03</v>
      </c>
      <c r="AC18" s="38">
        <f t="shared" si="6"/>
        <v>1.41</v>
      </c>
      <c r="AD18" s="57">
        <f t="shared" si="7"/>
        <v>600.6666666666666</v>
      </c>
    </row>
    <row r="19" spans="1:30" s="66" customFormat="1" ht="18.75">
      <c r="A19" s="58">
        <v>13</v>
      </c>
      <c r="B19" s="7">
        <v>26</v>
      </c>
      <c r="C19" s="8" t="s">
        <v>119</v>
      </c>
      <c r="D19" s="9">
        <v>10</v>
      </c>
      <c r="E19" s="9">
        <v>8</v>
      </c>
      <c r="F19" s="9">
        <v>4</v>
      </c>
      <c r="G19" s="49">
        <f t="shared" si="0"/>
        <v>22</v>
      </c>
      <c r="H19" s="9">
        <v>7</v>
      </c>
      <c r="I19" s="9">
        <v>4</v>
      </c>
      <c r="J19" s="9">
        <v>4</v>
      </c>
      <c r="K19" s="9">
        <v>6</v>
      </c>
      <c r="L19" s="9">
        <v>3.3</v>
      </c>
      <c r="M19" s="49">
        <f t="shared" si="1"/>
        <v>24.3</v>
      </c>
      <c r="N19" s="9">
        <v>9</v>
      </c>
      <c r="O19" s="9">
        <v>10</v>
      </c>
      <c r="P19" s="9">
        <v>5</v>
      </c>
      <c r="Q19" s="9">
        <v>9</v>
      </c>
      <c r="R19" s="9">
        <v>6</v>
      </c>
      <c r="S19" s="9">
        <v>0</v>
      </c>
      <c r="T19" s="9">
        <v>4</v>
      </c>
      <c r="U19" s="9">
        <v>4</v>
      </c>
      <c r="V19" s="9">
        <v>0</v>
      </c>
      <c r="W19" s="9">
        <v>1</v>
      </c>
      <c r="X19" s="49">
        <f t="shared" si="2"/>
        <v>48</v>
      </c>
      <c r="Y19" s="10">
        <v>0</v>
      </c>
      <c r="Z19" s="56">
        <f t="shared" si="3"/>
        <v>94.3</v>
      </c>
      <c r="AA19" s="8">
        <f t="shared" si="4"/>
        <v>2.5666666666666664</v>
      </c>
      <c r="AB19" s="8">
        <f t="shared" si="5"/>
        <v>1.701</v>
      </c>
      <c r="AC19" s="38">
        <f t="shared" si="6"/>
        <v>1.44</v>
      </c>
      <c r="AD19" s="57">
        <f t="shared" si="7"/>
        <v>570.7666666666667</v>
      </c>
    </row>
    <row r="20" spans="1:30" ht="30">
      <c r="A20" s="58">
        <v>14</v>
      </c>
      <c r="B20" s="7">
        <v>24</v>
      </c>
      <c r="C20" s="8" t="s">
        <v>118</v>
      </c>
      <c r="D20" s="9">
        <v>8</v>
      </c>
      <c r="E20" s="9">
        <v>8</v>
      </c>
      <c r="F20" s="9">
        <v>7</v>
      </c>
      <c r="G20" s="49">
        <f t="shared" si="0"/>
        <v>23</v>
      </c>
      <c r="H20" s="9">
        <v>4</v>
      </c>
      <c r="I20" s="9">
        <v>0</v>
      </c>
      <c r="J20" s="9">
        <v>2</v>
      </c>
      <c r="K20" s="9">
        <v>2</v>
      </c>
      <c r="L20" s="9">
        <v>3</v>
      </c>
      <c r="M20" s="49">
        <f t="shared" si="1"/>
        <v>11</v>
      </c>
      <c r="N20" s="9">
        <v>8</v>
      </c>
      <c r="O20" s="9">
        <v>5</v>
      </c>
      <c r="P20" s="9">
        <v>5</v>
      </c>
      <c r="Q20" s="9">
        <v>9</v>
      </c>
      <c r="R20" s="9">
        <v>10</v>
      </c>
      <c r="S20" s="9">
        <v>0</v>
      </c>
      <c r="T20" s="9">
        <v>8</v>
      </c>
      <c r="U20" s="9">
        <v>8</v>
      </c>
      <c r="V20" s="9">
        <v>0</v>
      </c>
      <c r="W20" s="9">
        <v>1</v>
      </c>
      <c r="X20" s="49">
        <f t="shared" si="2"/>
        <v>54</v>
      </c>
      <c r="Y20" s="10">
        <v>0</v>
      </c>
      <c r="Z20" s="56">
        <f t="shared" si="3"/>
        <v>88</v>
      </c>
      <c r="AA20" s="8">
        <f t="shared" si="4"/>
        <v>2.683333333333333</v>
      </c>
      <c r="AB20" s="8">
        <f t="shared" si="5"/>
        <v>0.77</v>
      </c>
      <c r="AC20" s="38">
        <f t="shared" si="6"/>
        <v>1.62</v>
      </c>
      <c r="AD20" s="57">
        <f t="shared" si="7"/>
        <v>507.3333333333333</v>
      </c>
    </row>
    <row r="21" spans="1:30" s="66" customFormat="1" ht="18.75">
      <c r="A21" s="58">
        <v>15</v>
      </c>
      <c r="B21" s="7">
        <v>25</v>
      </c>
      <c r="C21" s="8" t="s">
        <v>117</v>
      </c>
      <c r="D21" s="9">
        <v>8</v>
      </c>
      <c r="E21" s="9">
        <v>8</v>
      </c>
      <c r="F21" s="9">
        <v>7</v>
      </c>
      <c r="G21" s="49">
        <f t="shared" si="0"/>
        <v>23</v>
      </c>
      <c r="H21" s="9">
        <v>0</v>
      </c>
      <c r="I21" s="9">
        <v>0</v>
      </c>
      <c r="J21" s="9">
        <v>4</v>
      </c>
      <c r="K21" s="9">
        <v>6</v>
      </c>
      <c r="L21" s="9">
        <v>3</v>
      </c>
      <c r="M21" s="49">
        <f t="shared" si="1"/>
        <v>13</v>
      </c>
      <c r="N21" s="9">
        <v>8</v>
      </c>
      <c r="O21" s="9">
        <v>5</v>
      </c>
      <c r="P21" s="9">
        <v>5</v>
      </c>
      <c r="Q21" s="9">
        <v>6</v>
      </c>
      <c r="R21" s="9">
        <v>9</v>
      </c>
      <c r="S21" s="9">
        <v>0</v>
      </c>
      <c r="T21" s="9">
        <v>7</v>
      </c>
      <c r="U21" s="9">
        <v>7</v>
      </c>
      <c r="V21" s="9">
        <v>0</v>
      </c>
      <c r="W21" s="9">
        <v>1</v>
      </c>
      <c r="X21" s="49">
        <f t="shared" si="2"/>
        <v>48</v>
      </c>
      <c r="Y21" s="10">
        <v>0</v>
      </c>
      <c r="Z21" s="56">
        <f t="shared" si="3"/>
        <v>84</v>
      </c>
      <c r="AA21" s="8">
        <f t="shared" si="4"/>
        <v>2.683333333333333</v>
      </c>
      <c r="AB21" s="8">
        <f t="shared" si="5"/>
        <v>0.9099999999999999</v>
      </c>
      <c r="AC21" s="38">
        <f t="shared" si="6"/>
        <v>1.44</v>
      </c>
      <c r="AD21" s="57">
        <f t="shared" si="7"/>
        <v>503.3333333333333</v>
      </c>
    </row>
    <row r="22" spans="1:30" ht="18.75">
      <c r="A22" s="58">
        <v>16</v>
      </c>
      <c r="B22" s="7">
        <v>28</v>
      </c>
      <c r="C22" s="8" t="s">
        <v>121</v>
      </c>
      <c r="D22" s="9">
        <v>7</v>
      </c>
      <c r="E22" s="9">
        <v>8</v>
      </c>
      <c r="F22" s="9">
        <v>7</v>
      </c>
      <c r="G22" s="49">
        <f t="shared" si="0"/>
        <v>22</v>
      </c>
      <c r="H22" s="9">
        <v>0</v>
      </c>
      <c r="I22" s="9">
        <v>0</v>
      </c>
      <c r="J22" s="9">
        <v>0</v>
      </c>
      <c r="K22" s="9">
        <v>6</v>
      </c>
      <c r="L22" s="9">
        <v>3</v>
      </c>
      <c r="M22" s="49">
        <f t="shared" si="1"/>
        <v>9</v>
      </c>
      <c r="N22" s="9">
        <v>6</v>
      </c>
      <c r="O22" s="9">
        <v>5</v>
      </c>
      <c r="P22" s="9">
        <v>5</v>
      </c>
      <c r="Q22" s="9">
        <v>6</v>
      </c>
      <c r="R22" s="9">
        <v>6</v>
      </c>
      <c r="S22" s="9">
        <v>0</v>
      </c>
      <c r="T22" s="9">
        <v>4</v>
      </c>
      <c r="U22" s="9">
        <v>4</v>
      </c>
      <c r="V22" s="9">
        <v>0</v>
      </c>
      <c r="W22" s="9">
        <v>1</v>
      </c>
      <c r="X22" s="49">
        <f t="shared" si="2"/>
        <v>37</v>
      </c>
      <c r="Y22" s="10">
        <v>0</v>
      </c>
      <c r="Z22" s="56">
        <f t="shared" si="3"/>
        <v>68</v>
      </c>
      <c r="AA22" s="8">
        <f t="shared" si="4"/>
        <v>2.5666666666666664</v>
      </c>
      <c r="AB22" s="8">
        <f t="shared" si="5"/>
        <v>0.63</v>
      </c>
      <c r="AC22" s="38">
        <f t="shared" si="6"/>
        <v>1.11</v>
      </c>
      <c r="AD22" s="57">
        <f t="shared" si="7"/>
        <v>430.6666666666667</v>
      </c>
    </row>
    <row r="23" spans="1:30" ht="18.75">
      <c r="A23" s="58">
        <v>17</v>
      </c>
      <c r="B23" s="50">
        <v>11</v>
      </c>
      <c r="C23" s="51" t="s">
        <v>107</v>
      </c>
      <c r="D23" s="52">
        <v>8</v>
      </c>
      <c r="E23" s="52">
        <v>8</v>
      </c>
      <c r="F23" s="52">
        <v>4</v>
      </c>
      <c r="G23" s="49">
        <f t="shared" si="0"/>
        <v>20</v>
      </c>
      <c r="H23" s="52">
        <v>4</v>
      </c>
      <c r="I23" s="52">
        <v>0</v>
      </c>
      <c r="J23" s="52">
        <v>2</v>
      </c>
      <c r="K23" s="52">
        <v>3</v>
      </c>
      <c r="L23" s="52">
        <v>0</v>
      </c>
      <c r="M23" s="49">
        <f t="shared" si="1"/>
        <v>9</v>
      </c>
      <c r="N23" s="52">
        <v>8</v>
      </c>
      <c r="O23" s="52">
        <v>5</v>
      </c>
      <c r="P23" s="52">
        <v>0</v>
      </c>
      <c r="Q23" s="52">
        <v>10</v>
      </c>
      <c r="R23" s="52">
        <v>6</v>
      </c>
      <c r="S23" s="52">
        <v>0</v>
      </c>
      <c r="T23" s="52">
        <v>4</v>
      </c>
      <c r="U23" s="52">
        <v>4</v>
      </c>
      <c r="V23" s="52">
        <v>0</v>
      </c>
      <c r="W23" s="52">
        <v>1</v>
      </c>
      <c r="X23" s="49">
        <f t="shared" si="2"/>
        <v>38</v>
      </c>
      <c r="Y23" s="53">
        <v>0</v>
      </c>
      <c r="Z23" s="56">
        <f t="shared" si="3"/>
        <v>67</v>
      </c>
      <c r="AA23" s="8">
        <f t="shared" si="4"/>
        <v>2.3333333333333335</v>
      </c>
      <c r="AB23" s="8">
        <f t="shared" si="5"/>
        <v>0.63</v>
      </c>
      <c r="AC23" s="38">
        <f t="shared" si="6"/>
        <v>1.14</v>
      </c>
      <c r="AD23" s="57">
        <f t="shared" si="7"/>
        <v>410.33333333333337</v>
      </c>
    </row>
    <row r="24" spans="1:30" ht="18.75">
      <c r="A24" s="58">
        <v>18</v>
      </c>
      <c r="B24" s="7">
        <v>10</v>
      </c>
      <c r="C24" s="51" t="s">
        <v>106</v>
      </c>
      <c r="D24" s="9">
        <v>10</v>
      </c>
      <c r="E24" s="9">
        <v>8</v>
      </c>
      <c r="F24" s="9">
        <v>4</v>
      </c>
      <c r="G24" s="49">
        <f t="shared" si="0"/>
        <v>22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49">
        <f t="shared" si="1"/>
        <v>0</v>
      </c>
      <c r="N24" s="9">
        <v>8</v>
      </c>
      <c r="O24" s="9">
        <v>5</v>
      </c>
      <c r="P24" s="9">
        <v>0</v>
      </c>
      <c r="Q24" s="9">
        <v>4</v>
      </c>
      <c r="R24" s="9">
        <v>9</v>
      </c>
      <c r="S24" s="9">
        <v>0</v>
      </c>
      <c r="T24" s="9">
        <v>7</v>
      </c>
      <c r="U24" s="9">
        <v>6</v>
      </c>
      <c r="V24" s="9">
        <v>0</v>
      </c>
      <c r="W24" s="9">
        <v>1</v>
      </c>
      <c r="X24" s="49">
        <f t="shared" si="2"/>
        <v>40</v>
      </c>
      <c r="Y24" s="10">
        <v>0</v>
      </c>
      <c r="Z24" s="56">
        <f t="shared" si="3"/>
        <v>62</v>
      </c>
      <c r="AA24" s="8">
        <f t="shared" si="4"/>
        <v>2.5666666666666664</v>
      </c>
      <c r="AB24" s="8">
        <f t="shared" si="5"/>
        <v>0</v>
      </c>
      <c r="AC24" s="38">
        <f t="shared" si="6"/>
        <v>1.2</v>
      </c>
      <c r="AD24" s="57">
        <f t="shared" si="7"/>
        <v>376.6666666666667</v>
      </c>
    </row>
    <row r="25" spans="1:30" ht="18.75">
      <c r="A25" s="58">
        <v>19</v>
      </c>
      <c r="B25" s="7">
        <v>21</v>
      </c>
      <c r="C25" s="8" t="s">
        <v>115</v>
      </c>
      <c r="D25" s="9">
        <v>10</v>
      </c>
      <c r="E25" s="9">
        <v>0</v>
      </c>
      <c r="F25" s="9">
        <v>0</v>
      </c>
      <c r="G25" s="49">
        <f t="shared" si="0"/>
        <v>10</v>
      </c>
      <c r="H25" s="9">
        <v>0</v>
      </c>
      <c r="I25" s="9">
        <v>8</v>
      </c>
      <c r="J25" s="9">
        <v>0</v>
      </c>
      <c r="K25" s="9">
        <v>2</v>
      </c>
      <c r="L25" s="9">
        <v>3</v>
      </c>
      <c r="M25" s="49">
        <f t="shared" si="1"/>
        <v>13</v>
      </c>
      <c r="N25" s="9">
        <v>8</v>
      </c>
      <c r="O25" s="9">
        <v>10</v>
      </c>
      <c r="P25" s="9">
        <v>1</v>
      </c>
      <c r="Q25" s="9">
        <v>6</v>
      </c>
      <c r="R25" s="9">
        <v>8</v>
      </c>
      <c r="S25" s="9">
        <v>0</v>
      </c>
      <c r="T25" s="9">
        <v>6</v>
      </c>
      <c r="U25" s="9">
        <v>6</v>
      </c>
      <c r="V25" s="9">
        <v>0</v>
      </c>
      <c r="W25" s="9">
        <v>1</v>
      </c>
      <c r="X25" s="49">
        <f t="shared" si="2"/>
        <v>46</v>
      </c>
      <c r="Y25" s="10">
        <v>0</v>
      </c>
      <c r="Z25" s="56">
        <f t="shared" si="3"/>
        <v>69</v>
      </c>
      <c r="AA25" s="8">
        <f t="shared" si="4"/>
        <v>1.1666666666666667</v>
      </c>
      <c r="AB25" s="8">
        <f t="shared" si="5"/>
        <v>0.9099999999999999</v>
      </c>
      <c r="AC25" s="38">
        <f t="shared" si="6"/>
        <v>1.38</v>
      </c>
      <c r="AD25" s="57">
        <f t="shared" si="7"/>
        <v>345.66666666666663</v>
      </c>
    </row>
    <row r="26" spans="1:30" ht="18.75">
      <c r="A26" s="58">
        <v>20</v>
      </c>
      <c r="B26" s="7">
        <v>19</v>
      </c>
      <c r="C26" s="8" t="s">
        <v>113</v>
      </c>
      <c r="D26" s="9">
        <v>10</v>
      </c>
      <c r="E26" s="9">
        <v>0</v>
      </c>
      <c r="F26" s="9">
        <v>0</v>
      </c>
      <c r="G26" s="49">
        <f t="shared" si="0"/>
        <v>10</v>
      </c>
      <c r="H26" s="9">
        <v>0</v>
      </c>
      <c r="I26" s="9">
        <v>0</v>
      </c>
      <c r="J26" s="9">
        <v>0</v>
      </c>
      <c r="K26" s="9">
        <v>0</v>
      </c>
      <c r="L26" s="9">
        <v>3</v>
      </c>
      <c r="M26" s="49">
        <f t="shared" si="1"/>
        <v>3</v>
      </c>
      <c r="N26" s="9">
        <v>6</v>
      </c>
      <c r="O26" s="9">
        <v>10</v>
      </c>
      <c r="P26" s="9">
        <v>3</v>
      </c>
      <c r="Q26" s="9">
        <v>6</v>
      </c>
      <c r="R26" s="9">
        <v>8</v>
      </c>
      <c r="S26" s="9">
        <v>0</v>
      </c>
      <c r="T26" s="9">
        <v>6</v>
      </c>
      <c r="U26" s="9">
        <v>6</v>
      </c>
      <c r="V26" s="9">
        <v>0</v>
      </c>
      <c r="W26" s="9">
        <v>1</v>
      </c>
      <c r="X26" s="49">
        <f t="shared" si="2"/>
        <v>46</v>
      </c>
      <c r="Y26" s="10">
        <v>0</v>
      </c>
      <c r="Z26" s="56">
        <f t="shared" si="3"/>
        <v>59</v>
      </c>
      <c r="AA26" s="8">
        <f t="shared" si="4"/>
        <v>1.1666666666666667</v>
      </c>
      <c r="AB26" s="8">
        <f t="shared" si="5"/>
        <v>0.21</v>
      </c>
      <c r="AC26" s="38">
        <f t="shared" si="6"/>
        <v>1.38</v>
      </c>
      <c r="AD26" s="57">
        <f t="shared" si="7"/>
        <v>275.6666666666667</v>
      </c>
    </row>
    <row r="27" spans="1:30" ht="18.75">
      <c r="A27" s="58">
        <v>21</v>
      </c>
      <c r="B27" s="7">
        <v>15</v>
      </c>
      <c r="C27" s="8" t="s">
        <v>110</v>
      </c>
      <c r="D27" s="9">
        <v>0</v>
      </c>
      <c r="E27" s="9">
        <v>0</v>
      </c>
      <c r="F27" s="9">
        <v>0</v>
      </c>
      <c r="G27" s="49">
        <f t="shared" si="0"/>
        <v>0</v>
      </c>
      <c r="H27" s="9">
        <v>4</v>
      </c>
      <c r="I27" s="9">
        <v>4</v>
      </c>
      <c r="J27" s="9">
        <v>2</v>
      </c>
      <c r="K27" s="9">
        <v>0</v>
      </c>
      <c r="L27" s="9">
        <v>0</v>
      </c>
      <c r="M27" s="49">
        <f t="shared" si="1"/>
        <v>10</v>
      </c>
      <c r="N27" s="9">
        <v>10</v>
      </c>
      <c r="O27" s="9">
        <v>5</v>
      </c>
      <c r="P27" s="9">
        <v>0</v>
      </c>
      <c r="Q27" s="9">
        <v>10</v>
      </c>
      <c r="R27" s="9">
        <v>8</v>
      </c>
      <c r="S27" s="9">
        <v>0</v>
      </c>
      <c r="T27" s="9">
        <v>6</v>
      </c>
      <c r="U27" s="9">
        <v>6</v>
      </c>
      <c r="V27" s="9">
        <v>0</v>
      </c>
      <c r="W27" s="9">
        <v>1</v>
      </c>
      <c r="X27" s="49">
        <f t="shared" si="2"/>
        <v>46</v>
      </c>
      <c r="Y27" s="10">
        <v>0</v>
      </c>
      <c r="Z27" s="56">
        <f t="shared" si="3"/>
        <v>56</v>
      </c>
      <c r="AA27" s="8">
        <f t="shared" si="4"/>
        <v>0</v>
      </c>
      <c r="AB27" s="8">
        <f t="shared" si="5"/>
        <v>0.7</v>
      </c>
      <c r="AC27" s="38">
        <f t="shared" si="6"/>
        <v>1.38</v>
      </c>
      <c r="AD27" s="57">
        <f t="shared" si="7"/>
        <v>208</v>
      </c>
    </row>
    <row r="28" spans="1:30" ht="18.75">
      <c r="A28" s="58">
        <v>22</v>
      </c>
      <c r="B28" s="7">
        <v>12</v>
      </c>
      <c r="C28" s="51" t="s">
        <v>132</v>
      </c>
      <c r="D28" s="9">
        <v>0</v>
      </c>
      <c r="E28" s="9">
        <v>0</v>
      </c>
      <c r="F28" s="9">
        <v>0</v>
      </c>
      <c r="G28" s="49">
        <f t="shared" si="0"/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49">
        <f t="shared" si="1"/>
        <v>0</v>
      </c>
      <c r="N28" s="9">
        <v>8</v>
      </c>
      <c r="O28" s="9">
        <v>10</v>
      </c>
      <c r="P28" s="9">
        <v>5</v>
      </c>
      <c r="Q28" s="9">
        <v>0</v>
      </c>
      <c r="R28" s="9">
        <v>8</v>
      </c>
      <c r="S28" s="9">
        <v>0</v>
      </c>
      <c r="T28" s="9">
        <v>6</v>
      </c>
      <c r="U28" s="9">
        <v>6</v>
      </c>
      <c r="V28" s="9">
        <v>0</v>
      </c>
      <c r="W28" s="9">
        <v>1</v>
      </c>
      <c r="X28" s="49">
        <f t="shared" si="2"/>
        <v>44</v>
      </c>
      <c r="Y28" s="10">
        <v>0</v>
      </c>
      <c r="Z28" s="56">
        <f t="shared" si="3"/>
        <v>44</v>
      </c>
      <c r="AA28" s="8">
        <f t="shared" si="4"/>
        <v>0</v>
      </c>
      <c r="AB28" s="8">
        <f t="shared" si="5"/>
        <v>0</v>
      </c>
      <c r="AC28" s="38">
        <f t="shared" si="6"/>
        <v>1.32</v>
      </c>
      <c r="AD28" s="57">
        <f t="shared" si="7"/>
        <v>132</v>
      </c>
    </row>
    <row r="29" spans="1:30" ht="18.75">
      <c r="A29" s="58">
        <v>23</v>
      </c>
      <c r="B29" s="7">
        <v>3</v>
      </c>
      <c r="C29" s="8" t="s">
        <v>101</v>
      </c>
      <c r="D29" s="9">
        <v>0</v>
      </c>
      <c r="E29" s="9">
        <v>0</v>
      </c>
      <c r="F29" s="9">
        <v>0</v>
      </c>
      <c r="G29" s="49">
        <f t="shared" si="0"/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49">
        <f t="shared" si="1"/>
        <v>0</v>
      </c>
      <c r="N29" s="9">
        <v>4</v>
      </c>
      <c r="O29" s="9">
        <v>5</v>
      </c>
      <c r="P29" s="9">
        <v>1</v>
      </c>
      <c r="Q29" s="9">
        <v>9</v>
      </c>
      <c r="R29" s="9">
        <v>9</v>
      </c>
      <c r="S29" s="9">
        <v>0</v>
      </c>
      <c r="T29" s="9">
        <v>7</v>
      </c>
      <c r="U29" s="9">
        <v>7</v>
      </c>
      <c r="V29" s="9">
        <v>0</v>
      </c>
      <c r="W29" s="9">
        <v>1</v>
      </c>
      <c r="X29" s="49">
        <f t="shared" si="2"/>
        <v>43</v>
      </c>
      <c r="Y29" s="10">
        <v>0</v>
      </c>
      <c r="Z29" s="56">
        <f t="shared" si="3"/>
        <v>43</v>
      </c>
      <c r="AA29" s="8">
        <f t="shared" si="4"/>
        <v>0</v>
      </c>
      <c r="AB29" s="8">
        <f t="shared" si="5"/>
        <v>0</v>
      </c>
      <c r="AC29" s="38">
        <f t="shared" si="6"/>
        <v>1.2899999999999998</v>
      </c>
      <c r="AD29" s="57">
        <f t="shared" si="7"/>
        <v>128.99999999999997</v>
      </c>
    </row>
    <row r="30" spans="1:30" ht="30">
      <c r="A30" s="58">
        <v>24</v>
      </c>
      <c r="B30" s="7">
        <v>20</v>
      </c>
      <c r="C30" s="51" t="s">
        <v>114</v>
      </c>
      <c r="D30" s="9">
        <v>0</v>
      </c>
      <c r="E30" s="9">
        <v>0</v>
      </c>
      <c r="F30" s="9">
        <v>0</v>
      </c>
      <c r="G30" s="49">
        <f t="shared" si="0"/>
        <v>0</v>
      </c>
      <c r="H30" s="9">
        <v>0</v>
      </c>
      <c r="I30" s="9">
        <v>0</v>
      </c>
      <c r="J30" s="9">
        <v>0</v>
      </c>
      <c r="K30" s="9">
        <v>0</v>
      </c>
      <c r="L30" s="9">
        <v>3</v>
      </c>
      <c r="M30" s="49">
        <f t="shared" si="1"/>
        <v>3</v>
      </c>
      <c r="N30" s="9">
        <v>8</v>
      </c>
      <c r="O30" s="9">
        <v>5</v>
      </c>
      <c r="P30" s="9">
        <v>0</v>
      </c>
      <c r="Q30" s="9">
        <v>9</v>
      </c>
      <c r="R30" s="9">
        <v>4</v>
      </c>
      <c r="S30" s="9">
        <v>0</v>
      </c>
      <c r="T30" s="9">
        <v>2</v>
      </c>
      <c r="U30" s="9">
        <v>2</v>
      </c>
      <c r="V30" s="9">
        <v>0</v>
      </c>
      <c r="W30" s="9">
        <v>1</v>
      </c>
      <c r="X30" s="49">
        <f t="shared" si="2"/>
        <v>31</v>
      </c>
      <c r="Y30" s="10">
        <v>0</v>
      </c>
      <c r="Z30" s="56">
        <f t="shared" si="3"/>
        <v>34</v>
      </c>
      <c r="AA30" s="8">
        <f t="shared" si="4"/>
        <v>0</v>
      </c>
      <c r="AB30" s="8">
        <f t="shared" si="5"/>
        <v>0.21</v>
      </c>
      <c r="AC30" s="38">
        <f t="shared" si="6"/>
        <v>0.9299999999999999</v>
      </c>
      <c r="AD30" s="57">
        <f t="shared" si="7"/>
        <v>113.99999999999999</v>
      </c>
    </row>
    <row r="31" spans="1:30" ht="18.75">
      <c r="A31" s="58">
        <v>25</v>
      </c>
      <c r="B31" s="7">
        <v>2</v>
      </c>
      <c r="C31" s="8" t="s">
        <v>100</v>
      </c>
      <c r="D31" s="9">
        <v>0</v>
      </c>
      <c r="E31" s="9">
        <v>0</v>
      </c>
      <c r="F31" s="9">
        <v>0</v>
      </c>
      <c r="G31" s="49">
        <f t="shared" si="0"/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49">
        <f t="shared" si="1"/>
        <v>0</v>
      </c>
      <c r="N31" s="9">
        <v>1</v>
      </c>
      <c r="O31" s="9">
        <v>10</v>
      </c>
      <c r="P31" s="9">
        <v>5</v>
      </c>
      <c r="Q31" s="9">
        <v>10</v>
      </c>
      <c r="R31" s="9">
        <v>4</v>
      </c>
      <c r="S31" s="9">
        <v>0</v>
      </c>
      <c r="T31" s="9">
        <v>2</v>
      </c>
      <c r="U31" s="9">
        <v>2</v>
      </c>
      <c r="V31" s="9">
        <v>0</v>
      </c>
      <c r="W31" s="9">
        <v>1</v>
      </c>
      <c r="X31" s="49">
        <f t="shared" si="2"/>
        <v>35</v>
      </c>
      <c r="Y31" s="10">
        <v>0</v>
      </c>
      <c r="Z31" s="56">
        <f t="shared" si="3"/>
        <v>35</v>
      </c>
      <c r="AA31" s="8">
        <f t="shared" si="4"/>
        <v>0</v>
      </c>
      <c r="AB31" s="8">
        <f t="shared" si="5"/>
        <v>0</v>
      </c>
      <c r="AC31" s="38">
        <f t="shared" si="6"/>
        <v>1.05</v>
      </c>
      <c r="AD31" s="57">
        <f t="shared" si="7"/>
        <v>105</v>
      </c>
    </row>
    <row r="32" spans="1:30" ht="18.75">
      <c r="A32" s="58">
        <v>26</v>
      </c>
      <c r="B32" s="7">
        <v>4</v>
      </c>
      <c r="C32" s="8" t="s">
        <v>102</v>
      </c>
      <c r="D32" s="9">
        <v>0</v>
      </c>
      <c r="E32" s="9">
        <v>0</v>
      </c>
      <c r="F32" s="9">
        <v>0</v>
      </c>
      <c r="G32" s="49">
        <f t="shared" si="0"/>
        <v>0</v>
      </c>
      <c r="H32" s="9">
        <v>0</v>
      </c>
      <c r="I32" s="9">
        <v>0</v>
      </c>
      <c r="J32" s="9">
        <v>2</v>
      </c>
      <c r="K32" s="9">
        <v>0</v>
      </c>
      <c r="L32" s="9">
        <v>0</v>
      </c>
      <c r="M32" s="49">
        <f t="shared" si="1"/>
        <v>2</v>
      </c>
      <c r="N32" s="9">
        <v>9</v>
      </c>
      <c r="O32" s="9">
        <v>5</v>
      </c>
      <c r="P32" s="9">
        <v>1</v>
      </c>
      <c r="Q32" s="9">
        <v>8</v>
      </c>
      <c r="R32" s="9">
        <v>4</v>
      </c>
      <c r="S32" s="9">
        <v>0</v>
      </c>
      <c r="T32" s="9">
        <v>0</v>
      </c>
      <c r="U32" s="9">
        <v>0</v>
      </c>
      <c r="V32" s="9">
        <v>0</v>
      </c>
      <c r="W32" s="9">
        <v>1</v>
      </c>
      <c r="X32" s="49">
        <f t="shared" si="2"/>
        <v>28</v>
      </c>
      <c r="Y32" s="10">
        <v>0</v>
      </c>
      <c r="Z32" s="56">
        <f t="shared" si="3"/>
        <v>30</v>
      </c>
      <c r="AA32" s="8">
        <f t="shared" si="4"/>
        <v>0</v>
      </c>
      <c r="AB32" s="8">
        <f t="shared" si="5"/>
        <v>0.13999999999999999</v>
      </c>
      <c r="AC32" s="38">
        <f t="shared" si="6"/>
        <v>0.84</v>
      </c>
      <c r="AD32" s="57">
        <f t="shared" si="7"/>
        <v>98</v>
      </c>
    </row>
    <row r="33" spans="1:30" ht="19.5" thickBot="1">
      <c r="A33" s="67">
        <v>27</v>
      </c>
      <c r="B33" s="68">
        <v>9</v>
      </c>
      <c r="C33" s="69" t="s">
        <v>105</v>
      </c>
      <c r="D33" s="70">
        <v>0</v>
      </c>
      <c r="E33" s="70">
        <v>0</v>
      </c>
      <c r="F33" s="70">
        <v>0</v>
      </c>
      <c r="G33" s="71">
        <f t="shared" si="0"/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1">
        <f t="shared" si="1"/>
        <v>0</v>
      </c>
      <c r="N33" s="70">
        <v>8</v>
      </c>
      <c r="O33" s="70">
        <v>0</v>
      </c>
      <c r="P33" s="70">
        <v>0</v>
      </c>
      <c r="Q33" s="70">
        <v>2</v>
      </c>
      <c r="R33" s="70">
        <v>6</v>
      </c>
      <c r="S33" s="70">
        <v>0</v>
      </c>
      <c r="T33" s="70">
        <v>4</v>
      </c>
      <c r="U33" s="70">
        <v>4</v>
      </c>
      <c r="V33" s="70">
        <v>0</v>
      </c>
      <c r="W33" s="70">
        <v>1</v>
      </c>
      <c r="X33" s="71">
        <f t="shared" si="2"/>
        <v>25</v>
      </c>
      <c r="Y33" s="72">
        <v>0</v>
      </c>
      <c r="Z33" s="73">
        <f t="shared" si="3"/>
        <v>25</v>
      </c>
      <c r="AA33" s="74">
        <f t="shared" si="4"/>
        <v>0</v>
      </c>
      <c r="AB33" s="74">
        <f t="shared" si="5"/>
        <v>0</v>
      </c>
      <c r="AC33" s="41">
        <f t="shared" si="6"/>
        <v>0.75</v>
      </c>
      <c r="AD33" s="75">
        <f t="shared" si="7"/>
        <v>75</v>
      </c>
    </row>
    <row r="34" spans="2:26" ht="15">
      <c r="B34" s="76" t="s">
        <v>133</v>
      </c>
      <c r="C34" s="1" t="s">
        <v>134</v>
      </c>
      <c r="D34" s="123" t="s">
        <v>137</v>
      </c>
      <c r="E34" s="123"/>
      <c r="F34" s="123"/>
      <c r="G34" s="123"/>
      <c r="H34" s="123"/>
      <c r="I34" s="123"/>
      <c r="J34" s="123"/>
      <c r="K34" s="123"/>
      <c r="L34" s="123"/>
      <c r="M34" s="12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3:26" ht="15">
      <c r="C35" s="1" t="s">
        <v>135</v>
      </c>
      <c r="D35" s="124" t="s">
        <v>138</v>
      </c>
      <c r="E35" s="124"/>
      <c r="F35" s="124"/>
      <c r="G35" s="124"/>
      <c r="H35" s="124"/>
      <c r="I35" s="124"/>
      <c r="J35" s="124"/>
      <c r="K35" s="124"/>
      <c r="L35" s="124"/>
      <c r="M35" s="12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3:26" ht="15">
      <c r="C36" s="1" t="s">
        <v>136</v>
      </c>
      <c r="D36" s="124" t="s">
        <v>138</v>
      </c>
      <c r="E36" s="124"/>
      <c r="F36" s="124"/>
      <c r="G36" s="124"/>
      <c r="H36" s="124"/>
      <c r="I36" s="124"/>
      <c r="J36" s="124"/>
      <c r="K36" s="124"/>
      <c r="L36" s="124"/>
      <c r="M36" s="12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4:26" ht="1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4:26" ht="1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4:26" ht="1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4:26" ht="1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4:26" ht="1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4:26" ht="1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4:26" ht="1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4:26" ht="1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4:26" ht="1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4:26" ht="1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4:26" ht="1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4:26" ht="1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4:26" ht="1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4:26" ht="1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4:26" ht="1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4:26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4:26" ht="1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4:26" ht="1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4:26" ht="1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4:26" ht="1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4:26" ht="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4:26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4:26" ht="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4:26" ht="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4:26" ht="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4:26" ht="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4:26" ht="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4:26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4:26" ht="1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4:26" ht="1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4:26" ht="1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4:26" ht="1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4:26" ht="1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4:26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4:26" ht="1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4:26" ht="1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4:26" ht="1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4:26" ht="1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4:26" ht="1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4:26" ht="1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4:26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</sheetData>
  <sheetProtection/>
  <mergeCells count="21">
    <mergeCell ref="D35:M35"/>
    <mergeCell ref="D36:M36"/>
    <mergeCell ref="A3:A5"/>
    <mergeCell ref="B3:B5"/>
    <mergeCell ref="C3:C4"/>
    <mergeCell ref="H4:L4"/>
    <mergeCell ref="H3:M3"/>
    <mergeCell ref="D34:M34"/>
    <mergeCell ref="X4:X5"/>
    <mergeCell ref="N4:W4"/>
    <mergeCell ref="N3:X3"/>
    <mergeCell ref="D4:F4"/>
    <mergeCell ref="D3:G3"/>
    <mergeCell ref="G4:G5"/>
    <mergeCell ref="M4:M5"/>
    <mergeCell ref="AB3:AB5"/>
    <mergeCell ref="AC3:AC5"/>
    <mergeCell ref="AD3:AD5"/>
    <mergeCell ref="Y3:Y5"/>
    <mergeCell ref="Z3:Z5"/>
    <mergeCell ref="AA3:AA5"/>
  </mergeCells>
  <printOptions/>
  <pageMargins left="0.44" right="0.33" top="0.32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28125" style="27" customWidth="1"/>
    <col min="2" max="2" width="19.00390625" style="0" customWidth="1"/>
    <col min="3" max="3" width="14.28125" style="0" bestFit="1" customWidth="1"/>
    <col min="4" max="4" width="16.28125" style="0" bestFit="1" customWidth="1"/>
    <col min="5" max="5" width="16.8515625" style="0" customWidth="1"/>
    <col min="6" max="6" width="13.28125" style="0" customWidth="1"/>
    <col min="7" max="7" width="14.421875" style="0" customWidth="1"/>
    <col min="8" max="8" width="11.7109375" style="0" customWidth="1"/>
    <col min="13" max="13" width="15.7109375" style="0" customWidth="1"/>
    <col min="14" max="14" width="13.8515625" style="0" customWidth="1"/>
    <col min="15" max="15" width="20.28125" style="0" customWidth="1"/>
    <col min="16" max="16" width="17.8515625" style="0" customWidth="1"/>
    <col min="17" max="17" width="16.8515625" style="0" customWidth="1"/>
    <col min="18" max="18" width="15.7109375" style="0" customWidth="1"/>
  </cols>
  <sheetData>
    <row r="1" spans="2:9" ht="18.75">
      <c r="B1" s="114" t="s">
        <v>80</v>
      </c>
      <c r="C1" s="114"/>
      <c r="D1" s="114"/>
      <c r="E1" s="114"/>
      <c r="F1" s="114"/>
      <c r="G1" s="114"/>
      <c r="H1" s="114"/>
      <c r="I1" s="114"/>
    </row>
    <row r="2" spans="2:8" ht="19.5" thickBot="1">
      <c r="B2" s="115" t="s">
        <v>44</v>
      </c>
      <c r="C2" s="115"/>
      <c r="D2" s="115"/>
      <c r="E2" s="115"/>
      <c r="F2" s="115"/>
      <c r="G2" s="115"/>
      <c r="H2" s="115"/>
    </row>
    <row r="3" spans="1:12" ht="49.5" thickBot="1" thickTop="1">
      <c r="A3" s="28">
        <v>1</v>
      </c>
      <c r="B3" s="14" t="s">
        <v>45</v>
      </c>
      <c r="C3" s="15" t="s">
        <v>30</v>
      </c>
      <c r="D3" s="15" t="s">
        <v>32</v>
      </c>
      <c r="E3" s="15" t="s">
        <v>33</v>
      </c>
      <c r="F3" s="15" t="s">
        <v>34</v>
      </c>
      <c r="G3" s="15" t="s">
        <v>35</v>
      </c>
      <c r="H3" s="15" t="s">
        <v>31</v>
      </c>
      <c r="I3" s="16"/>
      <c r="J3" s="11"/>
      <c r="K3" s="11"/>
      <c r="L3" s="11"/>
    </row>
    <row r="4" spans="1:9" ht="15.75" thickBot="1">
      <c r="A4" s="29"/>
      <c r="B4" s="17" t="s">
        <v>29</v>
      </c>
      <c r="C4" s="18">
        <v>10</v>
      </c>
      <c r="D4" s="18">
        <v>9</v>
      </c>
      <c r="E4" s="18">
        <v>7</v>
      </c>
      <c r="F4" s="18">
        <v>8</v>
      </c>
      <c r="G4" s="18">
        <v>5</v>
      </c>
      <c r="H4" s="18">
        <v>1</v>
      </c>
      <c r="I4" s="19"/>
    </row>
    <row r="5" spans="1:9" ht="48.75" thickBot="1">
      <c r="A5" s="30">
        <v>2</v>
      </c>
      <c r="B5" s="20" t="s">
        <v>46</v>
      </c>
      <c r="C5" s="21" t="s">
        <v>36</v>
      </c>
      <c r="D5" s="21" t="s">
        <v>37</v>
      </c>
      <c r="E5" s="21" t="s">
        <v>38</v>
      </c>
      <c r="F5" s="21" t="s">
        <v>39</v>
      </c>
      <c r="G5" s="21" t="s">
        <v>40</v>
      </c>
      <c r="H5" s="21" t="s">
        <v>41</v>
      </c>
      <c r="I5" s="22" t="s">
        <v>42</v>
      </c>
    </row>
    <row r="6" spans="1:9" ht="15.75" thickBot="1">
      <c r="A6" s="30"/>
      <c r="B6" s="17" t="s">
        <v>29</v>
      </c>
      <c r="C6" s="18">
        <v>10</v>
      </c>
      <c r="D6" s="18">
        <v>8</v>
      </c>
      <c r="E6" s="18">
        <v>7</v>
      </c>
      <c r="F6" s="18">
        <v>1</v>
      </c>
      <c r="G6" s="18">
        <v>1</v>
      </c>
      <c r="H6" s="18">
        <v>1</v>
      </c>
      <c r="I6" s="19">
        <v>5</v>
      </c>
    </row>
    <row r="7" spans="1:9" ht="45.75" thickBot="1">
      <c r="A7" s="30">
        <v>3</v>
      </c>
      <c r="B7" s="20" t="s">
        <v>47</v>
      </c>
      <c r="C7" s="21" t="s">
        <v>43</v>
      </c>
      <c r="D7" s="21" t="s">
        <v>48</v>
      </c>
      <c r="E7" s="21" t="s">
        <v>50</v>
      </c>
      <c r="F7" s="21" t="s">
        <v>49</v>
      </c>
      <c r="G7" s="21" t="s">
        <v>41</v>
      </c>
      <c r="H7" s="21" t="s">
        <v>78</v>
      </c>
      <c r="I7" s="22" t="s">
        <v>79</v>
      </c>
    </row>
    <row r="8" spans="1:9" ht="15.75" thickBot="1">
      <c r="A8" s="30"/>
      <c r="B8" s="17" t="s">
        <v>29</v>
      </c>
      <c r="C8" s="18">
        <v>10</v>
      </c>
      <c r="D8" s="18">
        <v>9</v>
      </c>
      <c r="E8" s="18">
        <v>4</v>
      </c>
      <c r="F8" s="18">
        <v>7</v>
      </c>
      <c r="G8" s="18">
        <v>1</v>
      </c>
      <c r="H8" s="18">
        <v>4</v>
      </c>
      <c r="I8" s="19"/>
    </row>
    <row r="10" spans="2:9" ht="19.5" thickBot="1">
      <c r="B10" s="114" t="s">
        <v>51</v>
      </c>
      <c r="C10" s="114"/>
      <c r="D10" s="114"/>
      <c r="E10" s="114"/>
      <c r="F10" s="114"/>
      <c r="G10" s="114"/>
      <c r="H10" s="114"/>
      <c r="I10" s="114"/>
    </row>
    <row r="11" spans="1:9" ht="49.5" thickBot="1" thickTop="1">
      <c r="A11" s="28">
        <v>4</v>
      </c>
      <c r="B11" s="23" t="s">
        <v>52</v>
      </c>
      <c r="C11" s="15" t="s">
        <v>53</v>
      </c>
      <c r="D11" s="15" t="s">
        <v>54</v>
      </c>
      <c r="E11" s="15" t="s">
        <v>55</v>
      </c>
      <c r="F11" s="15" t="s">
        <v>81</v>
      </c>
      <c r="G11" s="15" t="s">
        <v>57</v>
      </c>
      <c r="H11" s="15" t="s">
        <v>56</v>
      </c>
      <c r="I11" s="16"/>
    </row>
    <row r="12" spans="1:9" ht="15.75" thickBot="1">
      <c r="A12" s="29"/>
      <c r="B12" s="17" t="s">
        <v>29</v>
      </c>
      <c r="C12" s="18">
        <v>10</v>
      </c>
      <c r="D12" s="18">
        <v>8</v>
      </c>
      <c r="E12" s="18">
        <v>6</v>
      </c>
      <c r="F12" s="18">
        <v>4</v>
      </c>
      <c r="G12" s="18">
        <v>2</v>
      </c>
      <c r="H12" s="18">
        <v>0</v>
      </c>
      <c r="I12" s="19"/>
    </row>
    <row r="13" spans="1:9" ht="36.75" thickBot="1">
      <c r="A13" s="30" t="s">
        <v>82</v>
      </c>
      <c r="B13" s="20" t="s">
        <v>77</v>
      </c>
      <c r="C13" s="21" t="s">
        <v>58</v>
      </c>
      <c r="D13" s="21" t="s">
        <v>76</v>
      </c>
      <c r="E13" s="21" t="s">
        <v>59</v>
      </c>
      <c r="F13" s="21" t="s">
        <v>56</v>
      </c>
      <c r="G13" s="21"/>
      <c r="H13" s="21"/>
      <c r="I13" s="22"/>
    </row>
    <row r="14" spans="1:9" ht="15.75" thickBot="1">
      <c r="A14" s="31"/>
      <c r="B14" s="24" t="s">
        <v>29</v>
      </c>
      <c r="C14" s="25">
        <v>10</v>
      </c>
      <c r="D14" s="25">
        <v>8</v>
      </c>
      <c r="E14" s="25">
        <v>4</v>
      </c>
      <c r="F14" s="25">
        <v>0</v>
      </c>
      <c r="G14" s="25"/>
      <c r="H14" s="25"/>
      <c r="I14" s="26"/>
    </row>
    <row r="15" spans="1:9" ht="49.5" thickBot="1" thickTop="1">
      <c r="A15" s="32" t="s">
        <v>83</v>
      </c>
      <c r="B15" s="14" t="s">
        <v>61</v>
      </c>
      <c r="C15" s="15" t="s">
        <v>63</v>
      </c>
      <c r="D15" s="15" t="s">
        <v>62</v>
      </c>
      <c r="E15" s="15" t="s">
        <v>65</v>
      </c>
      <c r="F15" s="15" t="s">
        <v>64</v>
      </c>
      <c r="G15" s="15"/>
      <c r="H15" s="15"/>
      <c r="I15" s="16"/>
    </row>
    <row r="16" spans="1:9" ht="15.75" thickBot="1">
      <c r="A16" s="30"/>
      <c r="B16" s="17" t="s">
        <v>29</v>
      </c>
      <c r="C16" s="18">
        <v>10</v>
      </c>
      <c r="D16" s="18">
        <v>8</v>
      </c>
      <c r="E16" s="18">
        <v>4</v>
      </c>
      <c r="F16" s="18">
        <v>7</v>
      </c>
      <c r="G16" s="18"/>
      <c r="H16" s="18"/>
      <c r="I16" s="19"/>
    </row>
    <row r="17" spans="1:9" ht="48.75" thickBot="1">
      <c r="A17" s="30" t="s">
        <v>84</v>
      </c>
      <c r="B17" s="20" t="s">
        <v>10</v>
      </c>
      <c r="C17" s="21" t="s">
        <v>66</v>
      </c>
      <c r="D17" s="21" t="s">
        <v>67</v>
      </c>
      <c r="E17" s="21" t="s">
        <v>64</v>
      </c>
      <c r="F17" s="21" t="s">
        <v>68</v>
      </c>
      <c r="G17" s="21"/>
      <c r="H17" s="21"/>
      <c r="I17" s="22"/>
    </row>
    <row r="18" spans="1:9" ht="15.75" thickBot="1">
      <c r="A18" s="30"/>
      <c r="B18" s="17" t="s">
        <v>29</v>
      </c>
      <c r="C18" s="18">
        <v>10</v>
      </c>
      <c r="D18" s="18">
        <v>8</v>
      </c>
      <c r="E18" s="18">
        <v>6</v>
      </c>
      <c r="F18" s="18">
        <v>2</v>
      </c>
      <c r="G18" s="18">
        <v>0</v>
      </c>
      <c r="H18" s="18">
        <v>0</v>
      </c>
      <c r="I18" s="19"/>
    </row>
    <row r="19" spans="1:9" ht="36.75" thickBot="1">
      <c r="A19" s="30" t="s">
        <v>85</v>
      </c>
      <c r="B19" s="20" t="s">
        <v>75</v>
      </c>
      <c r="C19" s="21" t="s">
        <v>69</v>
      </c>
      <c r="D19" s="21" t="s">
        <v>70</v>
      </c>
      <c r="E19" s="21" t="s">
        <v>71</v>
      </c>
      <c r="F19" s="21" t="s">
        <v>72</v>
      </c>
      <c r="G19" s="21" t="s">
        <v>73</v>
      </c>
      <c r="H19" s="21" t="s">
        <v>74</v>
      </c>
      <c r="I19" s="22"/>
    </row>
    <row r="20" spans="1:9" ht="15.75" thickBot="1">
      <c r="A20" s="30"/>
      <c r="B20" s="17" t="s">
        <v>29</v>
      </c>
      <c r="C20" s="18">
        <v>10</v>
      </c>
      <c r="D20" s="18">
        <v>9</v>
      </c>
      <c r="E20" s="18">
        <v>3</v>
      </c>
      <c r="F20" s="18">
        <v>1.1</v>
      </c>
      <c r="G20" s="18">
        <v>1.1</v>
      </c>
      <c r="H20" s="18">
        <v>0.8</v>
      </c>
      <c r="I20" s="19"/>
    </row>
    <row r="21" spans="2:9" ht="15">
      <c r="B21" s="12"/>
      <c r="C21" s="13"/>
      <c r="D21" s="13"/>
      <c r="E21" s="13"/>
      <c r="F21" s="13"/>
      <c r="G21" s="13"/>
      <c r="H21" s="13"/>
      <c r="I21" s="13"/>
    </row>
  </sheetData>
  <sheetProtection/>
  <mergeCells count="3">
    <mergeCell ref="B1:I1"/>
    <mergeCell ref="B10:I10"/>
    <mergeCell ref="B2:H2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6.421875" style="0" customWidth="1"/>
    <col min="2" max="2" width="21.421875" style="0" customWidth="1"/>
    <col min="3" max="3" width="14.7109375" style="0" customWidth="1"/>
    <col min="4" max="4" width="14.140625" style="0" customWidth="1"/>
    <col min="5" max="5" width="13.140625" style="0" customWidth="1"/>
    <col min="6" max="6" width="11.8515625" style="0" customWidth="1"/>
  </cols>
  <sheetData>
    <row r="1" spans="1:10" ht="18.75">
      <c r="A1" s="12"/>
      <c r="B1" s="116" t="s">
        <v>86</v>
      </c>
      <c r="C1" s="116"/>
      <c r="D1" s="116"/>
      <c r="E1" s="116"/>
      <c r="F1" s="116"/>
      <c r="G1" s="116"/>
      <c r="H1" s="116"/>
      <c r="I1" s="116"/>
      <c r="J1" s="116"/>
    </row>
    <row r="2" ht="15.75" thickBot="1"/>
    <row r="3" spans="1:10" ht="15">
      <c r="A3" s="117" t="s">
        <v>87</v>
      </c>
      <c r="B3" s="119" t="s">
        <v>15</v>
      </c>
      <c r="C3" s="119" t="s">
        <v>19</v>
      </c>
      <c r="D3" s="119" t="s">
        <v>18</v>
      </c>
      <c r="E3" s="119" t="s">
        <v>22</v>
      </c>
      <c r="F3" s="121" t="s">
        <v>21</v>
      </c>
      <c r="G3" s="12"/>
      <c r="H3" s="12"/>
      <c r="I3" s="12"/>
      <c r="J3" s="12"/>
    </row>
    <row r="4" spans="1:10" ht="36" customHeight="1" thickBot="1">
      <c r="A4" s="118"/>
      <c r="B4" s="120"/>
      <c r="C4" s="120"/>
      <c r="D4" s="120"/>
      <c r="E4" s="120"/>
      <c r="F4" s="122"/>
      <c r="G4" s="33"/>
      <c r="H4" s="33"/>
      <c r="I4" s="33"/>
      <c r="J4" s="33"/>
    </row>
    <row r="5" spans="1:6" ht="15">
      <c r="A5" s="34" t="s">
        <v>88</v>
      </c>
      <c r="B5" s="35">
        <v>0</v>
      </c>
      <c r="C5" s="35">
        <v>10</v>
      </c>
      <c r="D5" s="35">
        <v>10</v>
      </c>
      <c r="E5" s="35">
        <v>8</v>
      </c>
      <c r="F5" s="36">
        <v>8</v>
      </c>
    </row>
    <row r="6" spans="1:6" ht="15">
      <c r="A6" s="37" t="s">
        <v>89</v>
      </c>
      <c r="B6" s="38">
        <v>0</v>
      </c>
      <c r="C6" s="38">
        <v>9</v>
      </c>
      <c r="D6" s="38">
        <v>9</v>
      </c>
      <c r="E6" s="38">
        <v>7</v>
      </c>
      <c r="F6" s="39">
        <v>7</v>
      </c>
    </row>
    <row r="7" spans="1:6" ht="15">
      <c r="A7" s="37" t="s">
        <v>90</v>
      </c>
      <c r="B7" s="38">
        <v>0</v>
      </c>
      <c r="C7" s="38">
        <v>8</v>
      </c>
      <c r="D7" s="38">
        <v>8</v>
      </c>
      <c r="E7" s="38">
        <v>6</v>
      </c>
      <c r="F7" s="39">
        <v>6</v>
      </c>
    </row>
    <row r="8" spans="1:6" ht="15">
      <c r="A8" s="37" t="s">
        <v>91</v>
      </c>
      <c r="B8" s="38">
        <v>0</v>
      </c>
      <c r="C8" s="38">
        <v>6</v>
      </c>
      <c r="D8" s="38">
        <v>6</v>
      </c>
      <c r="E8" s="38">
        <v>4</v>
      </c>
      <c r="F8" s="39">
        <v>4</v>
      </c>
    </row>
    <row r="9" spans="1:6" ht="15">
      <c r="A9" s="37" t="s">
        <v>99</v>
      </c>
      <c r="B9" s="38">
        <v>10</v>
      </c>
      <c r="C9" s="38">
        <v>4</v>
      </c>
      <c r="D9" s="38">
        <v>4</v>
      </c>
      <c r="E9" s="38">
        <v>2</v>
      </c>
      <c r="F9" s="39">
        <v>2</v>
      </c>
    </row>
    <row r="10" spans="1:6" ht="15">
      <c r="A10" s="37" t="s">
        <v>92</v>
      </c>
      <c r="B10" s="38">
        <v>9</v>
      </c>
      <c r="C10" s="38">
        <v>2</v>
      </c>
      <c r="D10" s="38">
        <v>2</v>
      </c>
      <c r="E10" s="38">
        <v>0</v>
      </c>
      <c r="F10" s="39">
        <v>0</v>
      </c>
    </row>
    <row r="11" spans="1:6" ht="15">
      <c r="A11" s="37" t="s">
        <v>93</v>
      </c>
      <c r="B11" s="38">
        <v>8</v>
      </c>
      <c r="C11" s="38">
        <v>0</v>
      </c>
      <c r="D11" s="38">
        <v>0</v>
      </c>
      <c r="E11" s="38">
        <v>0</v>
      </c>
      <c r="F11" s="39">
        <v>0</v>
      </c>
    </row>
    <row r="12" spans="1:6" ht="15">
      <c r="A12" s="37" t="s">
        <v>94</v>
      </c>
      <c r="B12" s="38">
        <v>6</v>
      </c>
      <c r="C12" s="38">
        <v>0</v>
      </c>
      <c r="D12" s="38">
        <v>0</v>
      </c>
      <c r="E12" s="38">
        <v>0</v>
      </c>
      <c r="F12" s="39">
        <v>0</v>
      </c>
    </row>
    <row r="13" spans="1:6" ht="15.75" thickBot="1">
      <c r="A13" s="40" t="s">
        <v>95</v>
      </c>
      <c r="B13" s="41">
        <v>4</v>
      </c>
      <c r="C13" s="41">
        <v>0</v>
      </c>
      <c r="D13" s="41">
        <v>0</v>
      </c>
      <c r="E13" s="41">
        <v>0</v>
      </c>
      <c r="F13" s="42">
        <v>0</v>
      </c>
    </row>
    <row r="14" ht="15.75" thickBot="1"/>
    <row r="15" spans="1:6" ht="48.75" thickBot="1">
      <c r="A15" s="43" t="s">
        <v>96</v>
      </c>
      <c r="B15" s="44" t="s">
        <v>20</v>
      </c>
      <c r="C15" s="44" t="s">
        <v>17</v>
      </c>
      <c r="D15" s="44" t="s">
        <v>16</v>
      </c>
      <c r="E15" s="45" t="s">
        <v>23</v>
      </c>
      <c r="F15" s="45" t="s">
        <v>97</v>
      </c>
    </row>
    <row r="16" spans="1:6" ht="15">
      <c r="A16" s="34" t="s">
        <v>58</v>
      </c>
      <c r="B16" s="35">
        <v>10</v>
      </c>
      <c r="C16" s="35">
        <v>10</v>
      </c>
      <c r="D16" s="35">
        <v>10</v>
      </c>
      <c r="E16" s="36">
        <v>10</v>
      </c>
      <c r="F16" s="36">
        <v>5</v>
      </c>
    </row>
    <row r="17" spans="1:6" ht="15">
      <c r="A17" s="46" t="s">
        <v>98</v>
      </c>
      <c r="B17" s="47"/>
      <c r="C17" s="47"/>
      <c r="D17" s="47"/>
      <c r="E17" s="48"/>
      <c r="F17" s="48">
        <v>3</v>
      </c>
    </row>
    <row r="18" spans="1:6" ht="15.75" thickBot="1">
      <c r="A18" s="40" t="s">
        <v>60</v>
      </c>
      <c r="B18" s="41">
        <v>0</v>
      </c>
      <c r="C18" s="41">
        <v>0</v>
      </c>
      <c r="D18" s="41">
        <v>0</v>
      </c>
      <c r="E18" s="42">
        <v>0</v>
      </c>
      <c r="F18" s="42">
        <v>1</v>
      </c>
    </row>
  </sheetData>
  <sheetProtection/>
  <mergeCells count="7">
    <mergeCell ref="B1:J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SASN.LTD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zelensky</dc:creator>
  <cp:keywords/>
  <dc:description/>
  <cp:lastModifiedBy>Паша</cp:lastModifiedBy>
  <cp:lastPrinted>2010-08-27T07:21:22Z</cp:lastPrinted>
  <dcterms:created xsi:type="dcterms:W3CDTF">2010-07-21T02:49:24Z</dcterms:created>
  <dcterms:modified xsi:type="dcterms:W3CDTF">2010-09-26T04:33:17Z</dcterms:modified>
  <cp:category/>
  <cp:version/>
  <cp:contentType/>
  <cp:contentStatus/>
</cp:coreProperties>
</file>